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srv4\אגף סיכונים רגולציה ורכש\Contracts\010 מכרזים פתוחים\עבודה- חדש\החלפת לוח משני בחדר חשמל ראשי באתר אשקלון 20013039\מסמכים לפרסום\כתב כמויות מעודכן\"/>
    </mc:Choice>
  </mc:AlternateContent>
  <bookViews>
    <workbookView xWindow="0" yWindow="0" windowWidth="28800" windowHeight="11760"/>
  </bookViews>
  <sheets>
    <sheet name="גיליון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1" l="1"/>
  <c r="G97" i="1"/>
  <c r="G96" i="1"/>
  <c r="G85" i="1"/>
  <c r="G83" i="1"/>
  <c r="G82" i="1"/>
  <c r="G81" i="1"/>
  <c r="G80" i="1"/>
  <c r="G79" i="1"/>
  <c r="G78" i="1"/>
  <c r="G77" i="1"/>
  <c r="G76" i="1"/>
  <c r="G75" i="1"/>
  <c r="G74" i="1"/>
  <c r="G73" i="1"/>
  <c r="G72" i="1"/>
  <c r="G71" i="1"/>
  <c r="G70" i="1"/>
  <c r="G69" i="1"/>
  <c r="G68" i="1"/>
  <c r="G59" i="1"/>
  <c r="G57" i="1"/>
  <c r="G56" i="1"/>
  <c r="G55" i="1"/>
  <c r="G54" i="1"/>
  <c r="G46" i="1"/>
  <c r="G44" i="1"/>
  <c r="G43" i="1"/>
  <c r="G34" i="1"/>
  <c r="G32" i="1"/>
  <c r="G31" i="1"/>
  <c r="G30" i="1"/>
  <c r="G33" i="1" s="1"/>
  <c r="G35" i="1" s="1"/>
  <c r="G91" i="1" s="1"/>
  <c r="G21" i="1"/>
  <c r="G19" i="1"/>
  <c r="G18" i="1"/>
  <c r="G17" i="1"/>
  <c r="G16" i="1"/>
  <c r="G15" i="1"/>
  <c r="G14" i="1"/>
  <c r="G58" i="1" l="1"/>
  <c r="G60" i="1" s="1"/>
  <c r="G93" i="1" s="1"/>
  <c r="G20" i="1"/>
  <c r="G22" i="1" s="1"/>
  <c r="G90" i="1" s="1"/>
  <c r="G45" i="1"/>
  <c r="G47" i="1" s="1"/>
  <c r="G92" i="1" s="1"/>
  <c r="G84" i="1"/>
  <c r="G86" i="1" s="1"/>
  <c r="G94" i="1" s="1"/>
  <c r="G95" i="1" l="1"/>
  <c r="G98" i="1" s="1"/>
</calcChain>
</file>

<file path=xl/sharedStrings.xml><?xml version="1.0" encoding="utf-8"?>
<sst xmlns="http://schemas.openxmlformats.org/spreadsheetml/2006/main" count="161" uniqueCount="92">
  <si>
    <t xml:space="preserve">מספר הליך: </t>
  </si>
  <si>
    <t>שם הקבלן/ספק:</t>
  </si>
  <si>
    <t>שם הקניין:</t>
  </si>
  <si>
    <t>תיאור העבודה:</t>
  </si>
  <si>
    <t>החלפת לוח משני בחדר חשמל מתח גבוה ראשי</t>
  </si>
  <si>
    <t>מהנדס מלווה:</t>
  </si>
  <si>
    <t>ויקטור מימון</t>
  </si>
  <si>
    <t xml:space="preserve">מספר תקציב: </t>
  </si>
  <si>
    <t>שיוך ביצוע:</t>
  </si>
  <si>
    <t>מכלל אשקלון</t>
  </si>
  <si>
    <t>תאריך:</t>
  </si>
  <si>
    <t>18.11.2020</t>
  </si>
  <si>
    <t>V2</t>
  </si>
  <si>
    <t>אתר:</t>
  </si>
  <si>
    <t>פרק מספר 1 לוח חשמל מתח גבוה חדר חשמל ראשי- לוח חשמל משני</t>
  </si>
  <si>
    <t>סעיף מס'</t>
  </si>
  <si>
    <t>תאור</t>
  </si>
  <si>
    <t>יחידת מידה</t>
  </si>
  <si>
    <t>כמות</t>
  </si>
  <si>
    <t>מחיר יח' (₪)</t>
  </si>
  <si>
    <t>שינוי כמות</t>
  </si>
  <si>
    <t>סך הכל (₪)</t>
  </si>
  <si>
    <t>כל העבודות המפורטות בתת-פרק זה כוללות אספקה, העמדה, פילוס, התקנה, חיווט, שילוט, בדיקה, הובלה לאתר, התקנת הלוח, חיבור כל הכבלים שמתחברים ללוח, כל חיבורי הארקות, ללוח, לתעלות וכו'.</t>
  </si>
  <si>
    <t>הערה</t>
  </si>
  <si>
    <t>מחיר התאים של לוח המתח הגבוה בתת פרק זה כולל את כל הדרוש עבור חיבור חשמלי ומכני של התאים למכלול אחד שלם, כל מכשירי המדידה יסופקו עם מתאים Ethernet.</t>
  </si>
  <si>
    <t>תא מתח גבוה קומפקטי מודולרי לפי המפרט, למתח 12kV, לזרם קצר של 25kA ולזרם של 630A, כולל כל הציוד הרשום בתוכניות למכרז ויתר הציוד הדרוש לתפקוד הלוח ובין היתר מפסק זרם עם הפעלה ידנית וחשמלית ע"י מנוע הפעלה למתח 230VAC ומגעי עזר, מנתק ומקצר להארקה- מקצר הארקה יהיה בעל סליל חיגור אלקטרומכאני למתח 3,48Vdc שנאי מתח למדידה בעלי נתיכי הגנה וממסר מתח מדגם REU611. שנאי זרם מסכם ו 3 שנאיי זרם להגנה ומדידה, רב מודד דיגיטלי SATEC PM175, ממסר הגנה תוצרת ABB דגם REF615HBFEAEAGNDC1BNA21G הכולל תקשורת והגנות, תא פקוד בחלק העליון של התא עם כל הציוד הנדרש, מנורות סימון לקיום מתח, לחצני הפעלה וכו'.</t>
  </si>
  <si>
    <t>קומפלט</t>
  </si>
  <si>
    <t>תא כנ"ל, אך ללא 3 שנאי מתח למדידה וללא שנאי זרם מסכם, וללא ממסר REU611 ללא חיגור מקצר הארקה בעל רב מודד PM135EH</t>
  </si>
  <si>
    <t>תא כנ"ל סעיף 1.02 וכולל שנאי זרם מסכם, ללא חיגור מקצר הארקה בעל רב מודד PM135EH</t>
  </si>
  <si>
    <t>תא מתח גבוה קומפקטי מודולרי לפי המפרט, למתח 12kV, לזרם של630A וזרם קצר של 25KA כולל כל הציוד הרשום בתוכניות למכרז ויתר הציוד הדרוש לתפקוד הלוח ובין היתר מנתק נתיכים עם הפעלה ידנית וחשמלית ע"י מנוע הפעלה למתח 230VAC ומגעי עזר,כולל מקצר הארקה, 3 משני זרם למדידה, רב מודד SATEC PM135EH ועם 3 נתיכים 200A, מקצר הארקה, סליל הפסקה למתח 48VDC, תא פקוד בחלק העליון של התא עם כל הציוד הנדרש, מנורות סימון לקיום מתח וכו'.</t>
  </si>
  <si>
    <t>תא מתח גבוה קומפקטי מודולרי לפי המפרט, למתח 12kV, זרם קצר 25KA ולזרם של  630A, כולל כל הציוד הרשום בתוכניות למכרז ויתר הציוד הדרוש לתפקוד הלוח ובין היתר מנתק בעומס עם הפעלה ידנית וחשמלית ע"י מנוע הפעלה למתח 230VAC ומגעי עזר, תא פקוד בחלק העליון של התא עם כל הציוד הנדרש, מנורות סימון לקיום מתח וכו'.</t>
  </si>
  <si>
    <t>התאמה תעלת הכבלים וריצפת החדר בהתאם למידות הלוח החדש לעומת הלוח הקיים, מכסים לתעלת הכבלים וכו'.</t>
  </si>
  <si>
    <t>בדיקת דרכי הכנסת הלוח החדש, לימוד מערכות הכוח, הפקוד, הבקרה וההגנות של הלוח הקיים, התאמת המערכות הפיקוד והבקרה של הלוח החדש למערכות הקיימות של הלוח הקיים כולל כל הציוד הנדרש, זיהוי וסימון מוקדם של כל הכבלים הקיימים, ניתוק כל הכבלים שמתחברים ללוח המתח הגבוה הקיים כולל זיהוי וסימון כל הכבלים, זיהוי נקודות החיבור וניתוק הכבלים בלוח ובקצה השני, פירוק הלוח לתאים נפרדים במידת הצורך,  הוצאת התאים מחוץ למבנה, הובלה  ומסירת התאים למזמין, פירוק כל הכבלים שלא יהיו יותר בשימוש לכל אורכם, הוצאת הכבלים מתעלת הכבלים שברצפה, סידור וקשירת הכבלים מחדש, ניקוי החדר לפני הכנסת ציוד חדש, התקנת שרוולים מתכווצים, החלפת נעלי כבלים לא תקניות או לא תקינות וחיבור מחדש של הכבלים בשני הקצוות, כולל כל חומרי העזר הדרושים.</t>
  </si>
  <si>
    <t>סהכ פרק 1</t>
  </si>
  <si>
    <t>הנחה לפרק 1</t>
  </si>
  <si>
    <t>פרק מספר 2 עבודות מתח גבוה</t>
  </si>
  <si>
    <t xml:space="preserve">כל העבודות המפורטות בתת-פרק זה כוללות הספקה, הובלה לאתר, בדיקה, חיבור והתקנה. </t>
  </si>
  <si>
    <t>מחירי היחידה של הכבלים כוללים בין היתר גם אספקה, הובלה לאתר, הנחה או השחלה, סימון הכבלים, חיזוק וקשירת הכבלים, חיבור בשני קצוות הכבל כולל נעלי כבל ושרוולים מתכווצים, סימון כל מוליך, בדיקה והפעלה.</t>
  </si>
  <si>
    <t>כבל מתח גבוה עם בידוד מפוליאטילן מוצלב XLPE, בחתך עד 95*1 ממ"ר נחושת למתח 30/18 ק"ו.</t>
  </si>
  <si>
    <t>מטר</t>
  </si>
  <si>
    <t>סופית כבל, להתקנה פנימית, מתאימה לתא מפסק  או מנתק שבלוח מתח גבוה, לחתך כבל עד 1x95 לפי הכבל הקיים</t>
  </si>
  <si>
    <t>יחידה</t>
  </si>
  <si>
    <t>מופה רייקם עבור כבל מתח גבוה, בחתך עד 1x95 ממ"ר.</t>
  </si>
  <si>
    <t>סהכ פרק 2</t>
  </si>
  <si>
    <t>הנחה לפרק 2</t>
  </si>
  <si>
    <t>פרק מספר 3 כבלים</t>
  </si>
  <si>
    <r>
      <t>כל העבודות המפורטות בתת-פרק זה כוללות הספקה, הובלה לאתר, בדיקה, התקנה כול</t>
    </r>
    <r>
      <rPr>
        <sz val="12"/>
        <rFont val="Narkisim"/>
        <family val="2"/>
      </rPr>
      <t>ל ביצוע מופות לחיבור הגידים במידת הצורך ובכפוף לדרישה בסעיף 13.3 במפרט</t>
    </r>
  </si>
  <si>
    <t>מחירי היחידה של הכבלים כוללים בין היתר גם אספקה, הובלה לאתר, הנחה או השחלה, סימון הכבלים וגידים, חיזוק וקשירת הכבלים ע"י חבקי כבלי מתח גבוה תקניים , חיבור בשני קצוות הכבל כולל נעלי כבל ושרוולים מתכווצים, סימון כל מוליך, בדיקה והפעלה.</t>
  </si>
  <si>
    <t>כבל פיקוד מבודד PVC, מסוכך, בעל מוליכים מזוהים באמצעות מספור לכל אורך המוליכים, מסוג NYCY בחתך 1.5*19 ממ"ר, למתח 0.6/1 ק"ו.</t>
  </si>
  <si>
    <t>כנ"ל, אבל  1.5*12 ממ"ר.</t>
  </si>
  <si>
    <t>סהכ פרק 3</t>
  </si>
  <si>
    <t>הנחה לפרק 3</t>
  </si>
  <si>
    <t>פרק מספר 4 ציוד בקרה</t>
  </si>
  <si>
    <t xml:space="preserve">כל העבודות המפורטות בתת-פרק זה כוללות אספקה, הובלה לאתר, התקנה, חיבור, בדיקה והפעלה. תת פרק זה יכלול את כל העבודות בסעיף 14.3.4.4 במפרט </t>
  </si>
  <si>
    <t xml:space="preserve">רכזת בקרה תוצרת ABB דגם  AFS670 (4xRJ45 8xSFP Slots) +2SFP RJ45 + 2xSFP MM/LC.
</t>
  </si>
  <si>
    <t>כבל מסוג RJ45 CAT7.</t>
  </si>
  <si>
    <t>רשיון לתוכנת SCADA עבור I/O 1500 .</t>
  </si>
  <si>
    <t>כל יתר העבודות והציוד הדרושים עבור אינטגרציה, קונפיגורציה והנדסת הרשת של ממסרי הגנה החדשים תוצרת ABB וחיבורה לרשת הקיימת, כולל בדיקות והרצת המערכות במשרד ובשטח עד 6 ימי עבודה.</t>
  </si>
  <si>
    <t>סהכ פרק 4</t>
  </si>
  <si>
    <t>הנחה לפרק 4</t>
  </si>
  <si>
    <t>פרק מספר 5 ועבודות שונות</t>
  </si>
  <si>
    <t>כל  העבודות המפורטות בתת-פרק זה כוללות אספקה, הובלה לאתר והתקנה, כולל תדלוק מלא לאורך כל שעות הפסקת החשמל, כולל טיפול והזמנת טכנאי במידת הצורך בשעת תקלה.</t>
  </si>
  <si>
    <t>השכרת גנרטור 400-500KVA ויחידת דלק 2 קוב כולל כבילת הזנה זמנית</t>
  </si>
  <si>
    <t>השכרת גנרטור 70KVA חדר חשמל A13</t>
  </si>
  <si>
    <t>השכרת גנרטור 12KVA חדר חשמל A17+חיפה/אשדוד</t>
  </si>
  <si>
    <t>פירוק לוח מונים לרבות כבילה, ממסרי זליגה ומשני זרם מסכמים. הוצאתם ופינויםבאתר אשקלון.</t>
  </si>
  <si>
    <t>השלמת פח מרוג לכיסוי תעלות/פתחים במידת הצורך</t>
  </si>
  <si>
    <t>מ"ר</t>
  </si>
  <si>
    <t xml:space="preserve">תעלות פח 100 מ"מ בהתאם לסעיף 18 למפרט </t>
  </si>
  <si>
    <t>סולמות כבלים 300 מ"מ בהתאם לסעיף 17 למפרט</t>
  </si>
  <si>
    <t>הכנת 3 עותקים של ספר המתקן, שיכלול בין היתר תוכניות כפי שבוצע מודפסות וממוחשבות בתוכנת אוטוקד, קטלוגים של כל הציוד שהותקן במתקן, הוראות הפעלה ותחזוקה בעברית, תעודות בדיקה, תעודות אחריות של כל הציוד שסופק, שמות, כתובות ומספרי הטלפון של ספקי הציוד שהותקן במתקן וכו'.</t>
  </si>
  <si>
    <t>בדיקה, הפעלה והרצת מכלול המערכות החשמל והבקרה, כולל כל הדרוש להשלמה ואינטגרציה של הבדיקות שמבוצעות לפי הסעיפים השונים של כתב הכמויות או שלא מוזכרות בכתב הכמויות, כגון בדיקה וכיול כל ממסרי ההגנה, אימות הסיגנלים, בדיקת מעגלי הכוח והפקוד וכו'.</t>
  </si>
  <si>
    <t>בדיקת כל המתקן ע"י בודק חשמל סוג 3 מאושר ע"י קצא"א, בכל השלבים ובכל פעם שהבדיקה תידרש, עד לאישור המתקן וקבלת דוחות הבדיקות, כולל תשלום עבור הבדיקות, הטיפול והעזרה שיידרושו ע"י הבודק.</t>
  </si>
  <si>
    <t>שעת עבודה הנמדדת ברג'י, לביצוע עבודות מיוחדות ע"י חשמלאי ראשי ו/או מנהל עבודה, כולל כלים וציוד עזר בהתאם לנדרש.</t>
  </si>
  <si>
    <t>ש"ע</t>
  </si>
  <si>
    <t>כנ"ל, אבל מנהל עבודה עם רישיון מתח גבוה.</t>
  </si>
  <si>
    <t>כנ"ל, אבל לחשמלאי עוזר.</t>
  </si>
  <si>
    <t>כנ"ל, אבל לפועל מקצועי.</t>
  </si>
  <si>
    <t>השתתפות בבדיקת בודק המאושר ע"י קצא"א ותיקון ליקויים</t>
  </si>
  <si>
    <t>איטום היציאות בלוחות בהתאם לסעיף 19 במפרט</t>
  </si>
  <si>
    <t>סהכ פרק 5</t>
  </si>
  <si>
    <t>הנחה לפרק 5</t>
  </si>
  <si>
    <t>ריכוז פרקים</t>
  </si>
  <si>
    <t xml:space="preserve">פרק מס' 1 </t>
  </si>
  <si>
    <t xml:space="preserve">פרק מס' 2 </t>
  </si>
  <si>
    <t xml:space="preserve">פרק מס' 3 </t>
  </si>
  <si>
    <t xml:space="preserve">פרק מס' 4 </t>
  </si>
  <si>
    <t>פרק מס' 5</t>
  </si>
  <si>
    <t>סה"כ הפרקים</t>
  </si>
  <si>
    <t>הנחה כללית</t>
  </si>
  <si>
    <t>קנס כללי</t>
  </si>
  <si>
    <t>סה"כ לפני מע"מ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</si>
</sst>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quot;₪&quot;\ #,##0.00"/>
    <numFmt numFmtId="165" formatCode="0.0"/>
  </numFmts>
  <fonts count="12" x14ac:knownFonts="1">
    <font>
      <sz val="11"/>
      <color theme="1"/>
      <name val="Arial"/>
      <family val="2"/>
      <charset val="177"/>
      <scheme val="minor"/>
    </font>
    <font>
      <sz val="11"/>
      <color theme="1"/>
      <name val="Arial"/>
      <family val="2"/>
      <charset val="177"/>
      <scheme val="minor"/>
    </font>
    <font>
      <sz val="12"/>
      <name val="Narkisim"/>
      <family val="2"/>
      <charset val="177"/>
    </font>
    <font>
      <b/>
      <sz val="12"/>
      <color rgb="FF0000FF"/>
      <name val="Narkisim"/>
      <family val="2"/>
      <charset val="177"/>
    </font>
    <font>
      <b/>
      <sz val="14"/>
      <color rgb="FF0000FF"/>
      <name val="Narkisim"/>
      <family val="2"/>
      <charset val="177"/>
    </font>
    <font>
      <b/>
      <sz val="14"/>
      <name val="Narkisim"/>
      <family val="2"/>
      <charset val="177"/>
    </font>
    <font>
      <b/>
      <sz val="11"/>
      <color theme="1"/>
      <name val="Arial"/>
      <family val="2"/>
      <scheme val="minor"/>
    </font>
    <font>
      <b/>
      <u/>
      <sz val="14"/>
      <color rgb="FF0000FF"/>
      <name val="Narkisim"/>
      <family val="2"/>
      <charset val="177"/>
    </font>
    <font>
      <b/>
      <sz val="12"/>
      <name val="Narkisim"/>
      <family val="2"/>
      <charset val="177"/>
    </font>
    <font>
      <sz val="12"/>
      <name val="David"/>
      <family val="2"/>
      <charset val="177"/>
    </font>
    <font>
      <sz val="14"/>
      <name val="Narkisim"/>
      <family val="2"/>
      <charset val="177"/>
    </font>
    <font>
      <sz val="12"/>
      <name val="Narkisim"/>
      <family val="2"/>
    </font>
  </fonts>
  <fills count="9">
    <fill>
      <patternFill patternType="none"/>
    </fill>
    <fill>
      <patternFill patternType="gray125"/>
    </fill>
    <fill>
      <patternFill patternType="solid">
        <fgColor theme="0" tint="-0.24994659260841701"/>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rgb="FFFFFF00"/>
        <bgColor indexed="64"/>
      </patternFill>
    </fill>
  </fills>
  <borders count="34">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9" fillId="0" borderId="0"/>
  </cellStyleXfs>
  <cellXfs count="102">
    <xf numFmtId="0" fontId="0" fillId="0" borderId="0" xfId="0"/>
    <xf numFmtId="0" fontId="0" fillId="0" borderId="0" xfId="0" applyProtection="1">
      <protection locked="0"/>
    </xf>
    <xf numFmtId="0" fontId="0" fillId="0" borderId="0" xfId="0" applyProtection="1"/>
    <xf numFmtId="0" fontId="2" fillId="0" borderId="0" xfId="0" applyFont="1" applyProtection="1">
      <protection locked="0"/>
    </xf>
    <xf numFmtId="0" fontId="2" fillId="0" borderId="0" xfId="0" applyFont="1" applyProtection="1"/>
    <xf numFmtId="4" fontId="2" fillId="0" borderId="0" xfId="0" applyNumberFormat="1" applyFont="1" applyProtection="1">
      <protection locked="0"/>
    </xf>
    <xf numFmtId="4" fontId="2" fillId="0" borderId="0" xfId="0" applyNumberFormat="1" applyFont="1" applyProtection="1"/>
    <xf numFmtId="164" fontId="2" fillId="0" borderId="0" xfId="0" applyNumberFormat="1" applyFont="1" applyProtection="1"/>
    <xf numFmtId="0" fontId="3" fillId="2" borderId="1" xfId="0" applyFont="1" applyFill="1" applyBorder="1" applyAlignment="1" applyProtection="1">
      <alignment horizontal="right"/>
      <protection locked="0"/>
    </xf>
    <xf numFmtId="0" fontId="4" fillId="3" borderId="2" xfId="0" applyFont="1" applyFill="1" applyBorder="1" applyAlignment="1" applyProtection="1">
      <alignment horizontal="center"/>
      <protection locked="0"/>
    </xf>
    <xf numFmtId="0" fontId="4" fillId="2" borderId="1" xfId="0" applyFont="1" applyFill="1" applyBorder="1" applyAlignment="1" applyProtection="1">
      <alignment horizontal="right"/>
    </xf>
    <xf numFmtId="0" fontId="4" fillId="2" borderId="3" xfId="0" applyFont="1" applyFill="1" applyBorder="1" applyAlignment="1" applyProtection="1">
      <alignment horizontal="right"/>
      <protection locked="0"/>
    </xf>
    <xf numFmtId="0" fontId="4" fillId="3" borderId="4" xfId="0" applyFont="1" applyFill="1" applyBorder="1" applyAlignment="1" applyProtection="1">
      <alignment horizontal="center"/>
    </xf>
    <xf numFmtId="0" fontId="4" fillId="3" borderId="5" xfId="0" applyFont="1" applyFill="1" applyBorder="1" applyAlignment="1" applyProtection="1">
      <alignment horizontal="center"/>
    </xf>
    <xf numFmtId="0" fontId="3" fillId="2" borderId="6" xfId="0" applyFont="1" applyFill="1" applyBorder="1" applyAlignment="1" applyProtection="1">
      <alignment horizontal="right"/>
      <protection locked="0"/>
    </xf>
    <xf numFmtId="0" fontId="4" fillId="3" borderId="7" xfId="0" applyFont="1" applyFill="1" applyBorder="1" applyAlignment="1" applyProtection="1">
      <alignment horizontal="center"/>
      <protection locked="0"/>
    </xf>
    <xf numFmtId="0" fontId="4" fillId="2" borderId="6" xfId="0" applyFont="1" applyFill="1" applyBorder="1" applyAlignment="1" applyProtection="1">
      <alignment horizontal="right"/>
    </xf>
    <xf numFmtId="0" fontId="4" fillId="2" borderId="8" xfId="0" applyFont="1" applyFill="1" applyBorder="1" applyAlignment="1" applyProtection="1">
      <alignment horizontal="right"/>
      <protection locked="0"/>
    </xf>
    <xf numFmtId="49" fontId="4" fillId="3" borderId="9" xfId="0" applyNumberFormat="1" applyFont="1" applyFill="1" applyBorder="1" applyAlignment="1" applyProtection="1">
      <alignment horizontal="center"/>
    </xf>
    <xf numFmtId="49" fontId="4" fillId="3" borderId="10" xfId="0" applyNumberFormat="1" applyFont="1" applyFill="1" applyBorder="1" applyAlignment="1" applyProtection="1">
      <alignment horizontal="center"/>
    </xf>
    <xf numFmtId="0" fontId="3" fillId="2" borderId="11" xfId="0" applyFont="1" applyFill="1" applyBorder="1" applyAlignment="1" applyProtection="1">
      <alignment horizontal="right"/>
      <protection locked="0"/>
    </xf>
    <xf numFmtId="0" fontId="4" fillId="3" borderId="12" xfId="0" applyNumberFormat="1" applyFont="1" applyFill="1" applyBorder="1" applyAlignment="1" applyProtection="1">
      <alignment horizontal="center"/>
      <protection locked="0"/>
    </xf>
    <xf numFmtId="14" fontId="4" fillId="3" borderId="9" xfId="0" applyNumberFormat="1" applyFont="1" applyFill="1" applyBorder="1" applyAlignment="1" applyProtection="1">
      <alignment horizontal="center"/>
    </xf>
    <xf numFmtId="14" fontId="4" fillId="3" borderId="10" xfId="0" applyNumberFormat="1" applyFont="1" applyFill="1" applyBorder="1" applyAlignment="1" applyProtection="1">
      <alignment horizontal="center"/>
    </xf>
    <xf numFmtId="0" fontId="5" fillId="0" borderId="0" xfId="0" applyFont="1" applyProtection="1">
      <protection locked="0"/>
    </xf>
    <xf numFmtId="0" fontId="5" fillId="0" borderId="0" xfId="0" applyFont="1" applyProtection="1"/>
    <xf numFmtId="0" fontId="4" fillId="2" borderId="11" xfId="0" applyFont="1" applyFill="1" applyBorder="1" applyAlignment="1" applyProtection="1">
      <alignment horizontal="right"/>
    </xf>
    <xf numFmtId="0" fontId="4" fillId="2" borderId="13" xfId="0" applyFont="1" applyFill="1" applyBorder="1" applyAlignment="1" applyProtection="1">
      <alignment horizontal="right"/>
      <protection locked="0"/>
    </xf>
    <xf numFmtId="0" fontId="4" fillId="3" borderId="14" xfId="0" applyNumberFormat="1" applyFont="1" applyFill="1" applyBorder="1" applyAlignment="1" applyProtection="1">
      <alignment horizontal="center"/>
    </xf>
    <xf numFmtId="0" fontId="4" fillId="3" borderId="15" xfId="0" applyNumberFormat="1" applyFont="1" applyFill="1" applyBorder="1" applyAlignment="1" applyProtection="1">
      <alignment horizontal="center"/>
    </xf>
    <xf numFmtId="0" fontId="6" fillId="0" borderId="0" xfId="0" applyFont="1" applyAlignment="1" applyProtection="1">
      <alignment horizontal="center"/>
    </xf>
    <xf numFmtId="2" fontId="7" fillId="4" borderId="0" xfId="0" applyNumberFormat="1" applyFont="1" applyFill="1" applyBorder="1" applyAlignment="1" applyProtection="1">
      <alignment horizontal="right" vertical="top" wrapText="1"/>
    </xf>
    <xf numFmtId="0" fontId="5" fillId="0" borderId="0" xfId="0" applyFont="1" applyAlignment="1" applyProtection="1">
      <alignment horizontal="center"/>
    </xf>
    <xf numFmtId="4" fontId="5" fillId="0" borderId="0" xfId="0" applyNumberFormat="1" applyFont="1" applyProtection="1">
      <protection locked="0"/>
    </xf>
    <xf numFmtId="164" fontId="5" fillId="0" borderId="0" xfId="0" applyNumberFormat="1" applyFont="1" applyProtection="1"/>
    <xf numFmtId="0" fontId="2" fillId="0" borderId="16" xfId="0" applyFont="1" applyBorder="1" applyProtection="1">
      <protection locked="0"/>
    </xf>
    <xf numFmtId="0" fontId="2" fillId="0" borderId="17" xfId="0" applyFont="1" applyBorder="1" applyProtection="1"/>
    <xf numFmtId="4" fontId="2" fillId="0" borderId="17" xfId="0" applyNumberFormat="1" applyFont="1" applyBorder="1" applyProtection="1">
      <protection locked="0"/>
    </xf>
    <xf numFmtId="164" fontId="2" fillId="0" borderId="18" xfId="0" applyNumberFormat="1" applyFont="1" applyBorder="1" applyProtection="1"/>
    <xf numFmtId="165" fontId="2" fillId="4" borderId="19" xfId="0" applyNumberFormat="1" applyFont="1" applyFill="1" applyBorder="1" applyAlignment="1" applyProtection="1">
      <alignment horizontal="center" vertical="top" wrapText="1"/>
      <protection locked="0"/>
    </xf>
    <xf numFmtId="2" fontId="8" fillId="4" borderId="19" xfId="0" applyNumberFormat="1" applyFont="1" applyFill="1" applyBorder="1" applyAlignment="1" applyProtection="1">
      <alignment horizontal="center" vertical="top" wrapText="1"/>
    </xf>
    <xf numFmtId="43" fontId="8" fillId="4" borderId="19" xfId="1" applyFont="1" applyFill="1" applyBorder="1" applyAlignment="1" applyProtection="1">
      <alignment horizontal="center" vertical="top" wrapText="1"/>
    </xf>
    <xf numFmtId="2" fontId="8" fillId="4" borderId="19" xfId="0" applyNumberFormat="1" applyFont="1" applyFill="1" applyBorder="1" applyAlignment="1" applyProtection="1">
      <alignment horizontal="center" vertical="top" wrapText="1"/>
      <protection locked="0"/>
    </xf>
    <xf numFmtId="2" fontId="2" fillId="5" borderId="20" xfId="0" applyNumberFormat="1" applyFont="1" applyFill="1" applyBorder="1" applyAlignment="1" applyProtection="1">
      <alignment horizontal="center" vertical="top" wrapText="1"/>
      <protection locked="0"/>
    </xf>
    <xf numFmtId="0" fontId="2" fillId="6" borderId="1" xfId="2" applyNumberFormat="1" applyFont="1" applyFill="1" applyBorder="1" applyAlignment="1" applyProtection="1">
      <alignment horizontal="right" vertical="top" wrapText="1" readingOrder="2"/>
    </xf>
    <xf numFmtId="0" fontId="2" fillId="6" borderId="21" xfId="2" applyNumberFormat="1" applyFont="1" applyFill="1" applyBorder="1" applyAlignment="1" applyProtection="1">
      <alignment horizontal="center" vertical="top" wrapText="1" readingOrder="2"/>
    </xf>
    <xf numFmtId="0" fontId="2" fillId="7" borderId="3" xfId="0" applyFont="1" applyFill="1" applyBorder="1" applyAlignment="1" applyProtection="1">
      <alignment horizontal="center"/>
    </xf>
    <xf numFmtId="3" fontId="2" fillId="8" borderId="21" xfId="0" applyNumberFormat="1" applyFont="1" applyFill="1" applyBorder="1" applyAlignment="1" applyProtection="1">
      <alignment vertical="top" wrapText="1"/>
      <protection locked="0"/>
    </xf>
    <xf numFmtId="4" fontId="2" fillId="7" borderId="22" xfId="0" applyNumberFormat="1" applyFont="1" applyFill="1" applyBorder="1" applyAlignment="1" applyProtection="1">
      <alignment vertical="top" wrapText="1"/>
    </xf>
    <xf numFmtId="4" fontId="2" fillId="5" borderId="21" xfId="0" applyNumberFormat="1" applyFont="1" applyFill="1" applyBorder="1" applyAlignment="1" applyProtection="1">
      <alignment vertical="top" wrapText="1"/>
    </xf>
    <xf numFmtId="0" fontId="2" fillId="7" borderId="3" xfId="0" applyFont="1" applyFill="1" applyBorder="1" applyAlignment="1" applyProtection="1">
      <alignment horizontal="center" vertical="top"/>
    </xf>
    <xf numFmtId="0" fontId="10" fillId="4" borderId="16" xfId="0" applyFont="1" applyFill="1" applyBorder="1" applyAlignment="1" applyProtection="1">
      <alignment vertical="top" wrapText="1"/>
      <protection locked="0"/>
    </xf>
    <xf numFmtId="0" fontId="5" fillId="4" borderId="17" xfId="0" applyFont="1" applyFill="1" applyBorder="1" applyAlignment="1" applyProtection="1">
      <alignment horizontal="center" vertical="top" wrapText="1"/>
    </xf>
    <xf numFmtId="0" fontId="10" fillId="4" borderId="23" xfId="0" applyFont="1" applyFill="1" applyBorder="1" applyAlignment="1" applyProtection="1">
      <alignment vertical="top" wrapText="1"/>
    </xf>
    <xf numFmtId="0" fontId="10" fillId="4" borderId="17" xfId="0" applyFont="1" applyFill="1" applyBorder="1" applyAlignment="1" applyProtection="1">
      <alignment vertical="top" wrapText="1"/>
    </xf>
    <xf numFmtId="4" fontId="10" fillId="4" borderId="17" xfId="0" applyNumberFormat="1" applyFont="1" applyFill="1" applyBorder="1" applyAlignment="1" applyProtection="1">
      <alignment vertical="top" wrapText="1"/>
      <protection locked="0"/>
    </xf>
    <xf numFmtId="4" fontId="5" fillId="4" borderId="24" xfId="0" applyNumberFormat="1" applyFont="1" applyFill="1" applyBorder="1" applyAlignment="1" applyProtection="1">
      <alignment vertical="top" wrapText="1" readingOrder="2"/>
    </xf>
    <xf numFmtId="2" fontId="2" fillId="5" borderId="19" xfId="0" applyNumberFormat="1" applyFont="1" applyFill="1" applyBorder="1" applyAlignment="1" applyProtection="1">
      <alignment horizontal="center" vertical="top" wrapText="1"/>
      <protection locked="0"/>
    </xf>
    <xf numFmtId="0" fontId="2" fillId="4" borderId="16" xfId="2" applyNumberFormat="1" applyFont="1" applyFill="1" applyBorder="1" applyAlignment="1" applyProtection="1">
      <alignment vertical="top" wrapText="1" readingOrder="2"/>
    </xf>
    <xf numFmtId="0" fontId="2" fillId="6" borderId="19" xfId="2" applyNumberFormat="1" applyFont="1" applyFill="1" applyBorder="1" applyAlignment="1" applyProtection="1">
      <alignment horizontal="center" vertical="top" wrapText="1" readingOrder="2"/>
    </xf>
    <xf numFmtId="0" fontId="2" fillId="7" borderId="25" xfId="0" applyFont="1" applyFill="1" applyBorder="1" applyAlignment="1" applyProtection="1">
      <alignment horizontal="center"/>
    </xf>
    <xf numFmtId="3" fontId="2" fillId="8" borderId="19" xfId="0" applyNumberFormat="1" applyFont="1" applyFill="1" applyBorder="1" applyAlignment="1" applyProtection="1">
      <alignment vertical="top" wrapText="1"/>
      <protection locked="0"/>
    </xf>
    <xf numFmtId="4" fontId="2" fillId="7" borderId="19" xfId="0" applyNumberFormat="1" applyFont="1" applyFill="1" applyBorder="1" applyAlignment="1" applyProtection="1">
      <alignment vertical="top" wrapText="1"/>
      <protection locked="0"/>
    </xf>
    <xf numFmtId="4" fontId="2" fillId="7" borderId="19" xfId="0" applyNumberFormat="1" applyFont="1" applyFill="1" applyBorder="1" applyAlignment="1" applyProtection="1">
      <alignment vertical="top" wrapText="1"/>
    </xf>
    <xf numFmtId="0" fontId="10" fillId="4" borderId="26" xfId="0" applyFont="1" applyFill="1" applyBorder="1" applyAlignment="1" applyProtection="1">
      <alignment vertical="top" wrapText="1"/>
      <protection locked="0"/>
    </xf>
    <xf numFmtId="0" fontId="5" fillId="4" borderId="23" xfId="0" applyFont="1" applyFill="1" applyBorder="1" applyAlignment="1" applyProtection="1">
      <alignment horizontal="center" vertical="top" wrapText="1"/>
    </xf>
    <xf numFmtId="4" fontId="10" fillId="4" borderId="23" xfId="0" applyNumberFormat="1" applyFont="1" applyFill="1" applyBorder="1" applyAlignment="1" applyProtection="1">
      <alignment vertical="top" wrapText="1"/>
      <protection locked="0"/>
    </xf>
    <xf numFmtId="4" fontId="5" fillId="4" borderId="27" xfId="0" applyNumberFormat="1" applyFont="1" applyFill="1" applyBorder="1" applyAlignment="1" applyProtection="1">
      <alignment vertical="top" wrapText="1" readingOrder="2"/>
    </xf>
    <xf numFmtId="0" fontId="2" fillId="6" borderId="28" xfId="2" applyNumberFormat="1" applyFont="1" applyFill="1" applyBorder="1" applyAlignment="1" applyProtection="1">
      <alignment horizontal="right" vertical="top" wrapText="1" readingOrder="2"/>
    </xf>
    <xf numFmtId="3" fontId="2" fillId="8" borderId="0" xfId="0" applyNumberFormat="1" applyFont="1" applyFill="1" applyBorder="1" applyAlignment="1" applyProtection="1">
      <alignment vertical="top" wrapText="1"/>
      <protection locked="0"/>
    </xf>
    <xf numFmtId="0" fontId="2" fillId="4" borderId="16" xfId="0" applyFont="1" applyFill="1" applyBorder="1" applyAlignment="1" applyProtection="1">
      <alignment vertical="top" wrapText="1"/>
    </xf>
    <xf numFmtId="0" fontId="2" fillId="4" borderId="19" xfId="0" applyFont="1" applyFill="1" applyBorder="1" applyAlignment="1" applyProtection="1">
      <alignment vertical="top" wrapText="1"/>
    </xf>
    <xf numFmtId="4" fontId="2" fillId="4" borderId="19" xfId="0" applyNumberFormat="1" applyFont="1" applyFill="1" applyBorder="1" applyAlignment="1" applyProtection="1">
      <alignment vertical="top" wrapText="1"/>
      <protection locked="0"/>
    </xf>
    <xf numFmtId="4" fontId="2" fillId="4" borderId="18" xfId="0" applyNumberFormat="1" applyFont="1" applyFill="1" applyBorder="1" applyAlignment="1" applyProtection="1">
      <alignment vertical="top" wrapText="1"/>
      <protection locked="0"/>
    </xf>
    <xf numFmtId="4" fontId="8" fillId="4" borderId="18" xfId="0" applyNumberFormat="1" applyFont="1" applyFill="1" applyBorder="1" applyAlignment="1" applyProtection="1">
      <alignment horizontal="center" vertical="top" wrapText="1"/>
    </xf>
    <xf numFmtId="0" fontId="2" fillId="4" borderId="29" xfId="0" applyFont="1" applyFill="1" applyBorder="1" applyAlignment="1" applyProtection="1">
      <alignment horizontal="right" vertical="top" wrapText="1"/>
    </xf>
    <xf numFmtId="0" fontId="2" fillId="0" borderId="22" xfId="0" applyFont="1" applyBorder="1" applyAlignment="1" applyProtection="1">
      <alignment vertical="top" wrapText="1"/>
    </xf>
    <xf numFmtId="4" fontId="2" fillId="0" borderId="22" xfId="0" applyNumberFormat="1" applyFont="1" applyBorder="1" applyAlignment="1" applyProtection="1">
      <alignment vertical="top" wrapText="1"/>
      <protection locked="0"/>
    </xf>
    <xf numFmtId="4" fontId="2" fillId="0" borderId="30" xfId="0" applyNumberFormat="1" applyFont="1" applyBorder="1" applyAlignment="1" applyProtection="1">
      <alignment vertical="top" wrapText="1"/>
      <protection locked="0"/>
    </xf>
    <xf numFmtId="4" fontId="2" fillId="5" borderId="30" xfId="0" applyNumberFormat="1" applyFont="1" applyFill="1" applyBorder="1" applyAlignment="1" applyProtection="1">
      <alignment vertical="top" wrapText="1"/>
    </xf>
    <xf numFmtId="0" fontId="2" fillId="4" borderId="6" xfId="0" applyFont="1" applyFill="1" applyBorder="1" applyAlignment="1" applyProtection="1">
      <alignment vertical="top" wrapText="1"/>
    </xf>
    <xf numFmtId="4" fontId="2" fillId="5" borderId="10" xfId="0" applyNumberFormat="1" applyFont="1" applyFill="1" applyBorder="1" applyAlignment="1" applyProtection="1">
      <alignment vertical="top" wrapText="1"/>
    </xf>
    <xf numFmtId="0" fontId="2" fillId="0" borderId="21" xfId="0" applyFont="1" applyBorder="1" applyAlignment="1" applyProtection="1">
      <alignment vertical="top" wrapText="1"/>
    </xf>
    <xf numFmtId="4" fontId="2" fillId="0" borderId="21" xfId="0" applyNumberFormat="1" applyFont="1" applyBorder="1" applyAlignment="1" applyProtection="1">
      <alignment vertical="top" wrapText="1"/>
      <protection locked="0"/>
    </xf>
    <xf numFmtId="4" fontId="2" fillId="0" borderId="10" xfId="0" applyNumberFormat="1" applyFont="1" applyBorder="1" applyAlignment="1" applyProtection="1">
      <alignment vertical="top" wrapText="1"/>
      <protection locked="0"/>
    </xf>
    <xf numFmtId="0" fontId="10" fillId="4" borderId="16" xfId="0" applyFont="1" applyFill="1" applyBorder="1" applyAlignment="1" applyProtection="1">
      <alignment vertical="top" wrapText="1"/>
    </xf>
    <xf numFmtId="0" fontId="10" fillId="4" borderId="17" xfId="0" applyFont="1" applyFill="1" applyBorder="1" applyAlignment="1" applyProtection="1">
      <alignment vertical="top" wrapText="1"/>
      <protection locked="0"/>
    </xf>
    <xf numFmtId="4" fontId="5" fillId="4" borderId="24" xfId="0" applyNumberFormat="1" applyFont="1" applyFill="1" applyBorder="1" applyAlignment="1" applyProtection="1">
      <alignment vertical="top" wrapText="1"/>
    </xf>
    <xf numFmtId="0" fontId="2" fillId="4" borderId="6" xfId="2" applyNumberFormat="1" applyFont="1" applyFill="1" applyBorder="1" applyAlignment="1" applyProtection="1">
      <alignment vertical="top" wrapText="1" readingOrder="2"/>
    </xf>
    <xf numFmtId="0" fontId="2" fillId="6" borderId="20" xfId="2" applyNumberFormat="1" applyFont="1" applyFill="1" applyBorder="1" applyAlignment="1" applyProtection="1">
      <alignment horizontal="center" vertical="top" wrapText="1" readingOrder="2"/>
    </xf>
    <xf numFmtId="0" fontId="2" fillId="7" borderId="8" xfId="0" applyFont="1" applyFill="1" applyBorder="1" applyAlignment="1" applyProtection="1">
      <alignment horizontal="center"/>
    </xf>
    <xf numFmtId="4" fontId="2" fillId="7" borderId="21" xfId="0" applyNumberFormat="1" applyFont="1" applyFill="1" applyBorder="1" applyAlignment="1" applyProtection="1">
      <alignment vertical="top" wrapText="1"/>
      <protection locked="0"/>
    </xf>
    <xf numFmtId="4" fontId="2" fillId="7" borderId="21" xfId="0" applyNumberFormat="1" applyFont="1" applyFill="1" applyBorder="1" applyAlignment="1" applyProtection="1">
      <alignment vertical="top" wrapText="1"/>
    </xf>
    <xf numFmtId="0" fontId="2" fillId="4" borderId="31" xfId="2" applyNumberFormat="1" applyFont="1" applyFill="1" applyBorder="1" applyAlignment="1" applyProtection="1">
      <alignment vertical="top" wrapText="1" readingOrder="2"/>
    </xf>
    <xf numFmtId="0" fontId="2" fillId="6" borderId="32" xfId="2" applyNumberFormat="1" applyFont="1" applyFill="1" applyBorder="1" applyAlignment="1" applyProtection="1">
      <alignment horizontal="center" vertical="top" wrapText="1" readingOrder="2"/>
    </xf>
    <xf numFmtId="0" fontId="2" fillId="7" borderId="33" xfId="0" applyFont="1" applyFill="1" applyBorder="1" applyAlignment="1" applyProtection="1">
      <alignment horizontal="center"/>
    </xf>
    <xf numFmtId="3" fontId="2" fillId="8" borderId="32" xfId="0" applyNumberFormat="1" applyFont="1" applyFill="1" applyBorder="1" applyAlignment="1" applyProtection="1">
      <alignment vertical="top" wrapText="1"/>
      <protection locked="0"/>
    </xf>
    <xf numFmtId="4" fontId="2" fillId="7" borderId="32" xfId="0" applyNumberFormat="1" applyFont="1" applyFill="1" applyBorder="1" applyAlignment="1" applyProtection="1">
      <alignment vertical="top" wrapText="1"/>
      <protection locked="0"/>
    </xf>
    <xf numFmtId="4" fontId="2" fillId="7" borderId="32" xfId="0" applyNumberFormat="1" applyFont="1" applyFill="1" applyBorder="1" applyAlignment="1" applyProtection="1">
      <alignment vertical="top" wrapText="1"/>
    </xf>
    <xf numFmtId="0" fontId="5" fillId="4" borderId="16" xfId="0" applyFont="1" applyFill="1" applyBorder="1" applyAlignment="1" applyProtection="1">
      <alignment horizontal="right" vertical="top" wrapText="1"/>
    </xf>
    <xf numFmtId="0" fontId="4" fillId="3" borderId="9" xfId="0" applyFont="1" applyFill="1" applyBorder="1" applyAlignment="1" applyProtection="1">
      <alignment horizontal="center" wrapText="1"/>
    </xf>
    <xf numFmtId="0" fontId="4" fillId="3" borderId="10" xfId="0" applyFont="1" applyFill="1" applyBorder="1" applyAlignment="1" applyProtection="1">
      <alignment horizontal="center" wrapText="1"/>
    </xf>
  </cellXfs>
  <cellStyles count="3">
    <cellStyle name="Comma" xfId="1" builtinId="3"/>
    <cellStyle name="Normal" xfId="0" builtinId="0"/>
    <cellStyle name="Normal_אומדן ק.צ.א.א. כביש 411" xfId="2"/>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8"/>
  <sheetViews>
    <sheetView rightToLeft="1" tabSelected="1" topLeftCell="A91" workbookViewId="0">
      <selection activeCell="C49" sqref="C49"/>
    </sheetView>
  </sheetViews>
  <sheetFormatPr defaultRowHeight="14.25" x14ac:dyDescent="0.2"/>
  <cols>
    <col min="1" max="1" width="11.875" customWidth="1"/>
    <col min="2" max="2" width="40.875" customWidth="1"/>
    <col min="6" max="6" width="13.25" customWidth="1"/>
    <col min="7" max="7" width="12.625" customWidth="1"/>
  </cols>
  <sheetData>
    <row r="1" spans="1:7" ht="16.5" thickBot="1" x14ac:dyDescent="0.3">
      <c r="A1" s="3"/>
      <c r="B1" s="3"/>
      <c r="C1" s="4"/>
      <c r="D1" s="4"/>
      <c r="E1" s="5"/>
      <c r="F1" s="6"/>
      <c r="G1" s="7"/>
    </row>
    <row r="2" spans="1:7" ht="18.75" x14ac:dyDescent="0.3">
      <c r="A2" s="8" t="s">
        <v>0</v>
      </c>
      <c r="B2" s="9"/>
      <c r="C2" s="4"/>
      <c r="D2" s="10" t="s">
        <v>1</v>
      </c>
      <c r="E2" s="11"/>
      <c r="F2" s="12"/>
      <c r="G2" s="13"/>
    </row>
    <row r="3" spans="1:7" ht="18.75" x14ac:dyDescent="0.3">
      <c r="A3" s="14" t="s">
        <v>2</v>
      </c>
      <c r="B3" s="15"/>
      <c r="C3" s="4"/>
      <c r="D3" s="16" t="s">
        <v>3</v>
      </c>
      <c r="E3" s="17"/>
      <c r="F3" s="100" t="s">
        <v>4</v>
      </c>
      <c r="G3" s="101"/>
    </row>
    <row r="4" spans="1:7" ht="18.75" x14ac:dyDescent="0.3">
      <c r="A4" s="14" t="s">
        <v>5</v>
      </c>
      <c r="B4" s="15" t="s">
        <v>6</v>
      </c>
      <c r="C4" s="4"/>
      <c r="D4" s="16" t="s">
        <v>7</v>
      </c>
      <c r="E4" s="17"/>
      <c r="F4" s="18"/>
      <c r="G4" s="19"/>
    </row>
    <row r="5" spans="1:7" ht="19.5" thickBot="1" x14ac:dyDescent="0.35">
      <c r="A5" s="20" t="s">
        <v>8</v>
      </c>
      <c r="B5" s="21" t="s">
        <v>9</v>
      </c>
      <c r="C5" s="4"/>
      <c r="D5" s="16" t="s">
        <v>10</v>
      </c>
      <c r="E5" s="17"/>
      <c r="F5" s="22" t="s">
        <v>11</v>
      </c>
      <c r="G5" s="23" t="s">
        <v>12</v>
      </c>
    </row>
    <row r="6" spans="1:7" ht="19.5" thickBot="1" x14ac:dyDescent="0.35">
      <c r="A6" s="24"/>
      <c r="B6" s="24"/>
      <c r="C6" s="25"/>
      <c r="D6" s="26" t="s">
        <v>13</v>
      </c>
      <c r="E6" s="27"/>
      <c r="F6" s="28" t="s">
        <v>9</v>
      </c>
      <c r="G6" s="29"/>
    </row>
    <row r="7" spans="1:7" x14ac:dyDescent="0.2">
      <c r="A7" s="1"/>
      <c r="B7" s="1"/>
      <c r="C7" s="2"/>
      <c r="D7" s="2"/>
      <c r="E7" s="1"/>
      <c r="F7" s="2"/>
      <c r="G7" s="2"/>
    </row>
    <row r="8" spans="1:7" ht="38.25" thickBot="1" x14ac:dyDescent="0.35">
      <c r="A8" s="24"/>
      <c r="B8" s="31" t="s">
        <v>14</v>
      </c>
      <c r="C8" s="32"/>
      <c r="D8" s="32"/>
      <c r="E8" s="33"/>
      <c r="F8" s="33"/>
      <c r="G8" s="34"/>
    </row>
    <row r="9" spans="1:7" ht="16.5" thickBot="1" x14ac:dyDescent="0.3">
      <c r="A9" s="35"/>
      <c r="B9" s="36"/>
      <c r="C9" s="36"/>
      <c r="D9" s="36"/>
      <c r="E9" s="37"/>
      <c r="F9" s="37"/>
      <c r="G9" s="38"/>
    </row>
    <row r="10" spans="1:7" ht="32.25" thickBot="1" x14ac:dyDescent="0.25">
      <c r="A10" s="39" t="s">
        <v>15</v>
      </c>
      <c r="B10" s="40" t="s">
        <v>16</v>
      </c>
      <c r="C10" s="40" t="s">
        <v>17</v>
      </c>
      <c r="D10" s="41" t="s">
        <v>18</v>
      </c>
      <c r="E10" s="42" t="s">
        <v>19</v>
      </c>
      <c r="F10" s="42" t="s">
        <v>20</v>
      </c>
      <c r="G10" s="40" t="s">
        <v>21</v>
      </c>
    </row>
    <row r="11" spans="1:7" ht="63.75" thickBot="1" x14ac:dyDescent="0.3">
      <c r="A11" s="43"/>
      <c r="B11" s="44" t="s">
        <v>22</v>
      </c>
      <c r="C11" s="45" t="s">
        <v>23</v>
      </c>
      <c r="D11" s="46"/>
      <c r="E11" s="47"/>
      <c r="F11" s="48"/>
      <c r="G11" s="49"/>
    </row>
    <row r="12" spans="1:7" ht="63.75" thickBot="1" x14ac:dyDescent="0.3">
      <c r="A12" s="43"/>
      <c r="B12" s="44" t="s">
        <v>24</v>
      </c>
      <c r="C12" s="45" t="s">
        <v>23</v>
      </c>
      <c r="D12" s="46"/>
      <c r="E12" s="47"/>
      <c r="F12" s="48"/>
      <c r="G12" s="49"/>
    </row>
    <row r="13" spans="1:7" ht="205.5" thickBot="1" x14ac:dyDescent="0.25">
      <c r="A13" s="43">
        <v>1.01</v>
      </c>
      <c r="B13" s="44" t="s">
        <v>25</v>
      </c>
      <c r="C13" s="45" t="s">
        <v>26</v>
      </c>
      <c r="D13" s="50">
        <v>2</v>
      </c>
      <c r="E13" s="47"/>
      <c r="F13" s="48"/>
      <c r="G13" s="49">
        <f>E13*(D13+F13)</f>
        <v>0</v>
      </c>
    </row>
    <row r="14" spans="1:7" ht="48" thickBot="1" x14ac:dyDescent="0.25">
      <c r="A14" s="43">
        <v>1.02</v>
      </c>
      <c r="B14" s="44" t="s">
        <v>27</v>
      </c>
      <c r="C14" s="45" t="s">
        <v>26</v>
      </c>
      <c r="D14" s="50">
        <v>5</v>
      </c>
      <c r="E14" s="47"/>
      <c r="F14" s="48"/>
      <c r="G14" s="49">
        <f>E14*(D14+F14)</f>
        <v>0</v>
      </c>
    </row>
    <row r="15" spans="1:7" ht="32.25" thickBot="1" x14ac:dyDescent="0.25">
      <c r="A15" s="43">
        <v>1.03</v>
      </c>
      <c r="B15" s="44" t="s">
        <v>28</v>
      </c>
      <c r="C15" s="45" t="s">
        <v>26</v>
      </c>
      <c r="D15" s="50">
        <v>1</v>
      </c>
      <c r="E15" s="47"/>
      <c r="F15" s="48"/>
      <c r="G15" s="49">
        <f>E15*(D15+F15)</f>
        <v>0</v>
      </c>
    </row>
    <row r="16" spans="1:7" ht="158.25" thickBot="1" x14ac:dyDescent="0.25">
      <c r="A16" s="43">
        <v>1.04</v>
      </c>
      <c r="B16" s="44" t="s">
        <v>29</v>
      </c>
      <c r="C16" s="45" t="s">
        <v>26</v>
      </c>
      <c r="D16" s="50">
        <v>2</v>
      </c>
      <c r="E16" s="47"/>
      <c r="F16" s="48"/>
      <c r="G16" s="49">
        <f>E16*(D16+F16)</f>
        <v>0</v>
      </c>
    </row>
    <row r="17" spans="1:7" ht="111" thickBot="1" x14ac:dyDescent="0.25">
      <c r="A17" s="43">
        <v>1.05</v>
      </c>
      <c r="B17" s="44" t="s">
        <v>30</v>
      </c>
      <c r="C17" s="45" t="s">
        <v>26</v>
      </c>
      <c r="D17" s="50">
        <v>1</v>
      </c>
      <c r="E17" s="47"/>
      <c r="F17" s="48"/>
      <c r="G17" s="49">
        <f>E17*(D17+F17)</f>
        <v>0</v>
      </c>
    </row>
    <row r="18" spans="1:7" ht="48" thickBot="1" x14ac:dyDescent="0.25">
      <c r="A18" s="43">
        <v>1.06</v>
      </c>
      <c r="B18" s="44" t="s">
        <v>31</v>
      </c>
      <c r="C18" s="45" t="s">
        <v>26</v>
      </c>
      <c r="D18" s="50">
        <v>1</v>
      </c>
      <c r="E18" s="47"/>
      <c r="F18" s="48"/>
      <c r="G18" s="49">
        <f t="shared" ref="G18:G19" si="0">E18*(D18+F18)</f>
        <v>0</v>
      </c>
    </row>
    <row r="19" spans="1:7" ht="252.75" thickBot="1" x14ac:dyDescent="0.25">
      <c r="A19" s="43">
        <v>1.07</v>
      </c>
      <c r="B19" s="44" t="s">
        <v>32</v>
      </c>
      <c r="C19" s="45" t="s">
        <v>26</v>
      </c>
      <c r="D19" s="50">
        <v>1</v>
      </c>
      <c r="E19" s="47"/>
      <c r="F19" s="48"/>
      <c r="G19" s="49">
        <f t="shared" si="0"/>
        <v>0</v>
      </c>
    </row>
    <row r="20" spans="1:7" ht="19.5" thickBot="1" x14ac:dyDescent="0.25">
      <c r="A20" s="51"/>
      <c r="B20" s="52" t="s">
        <v>33</v>
      </c>
      <c r="C20" s="53"/>
      <c r="D20" s="54"/>
      <c r="E20" s="55"/>
      <c r="F20" s="55"/>
      <c r="G20" s="56">
        <f>SUM(G11:G19)</f>
        <v>0</v>
      </c>
    </row>
    <row r="21" spans="1:7" ht="16.5" thickBot="1" x14ac:dyDescent="0.3">
      <c r="A21" s="57"/>
      <c r="B21" s="58" t="s">
        <v>34</v>
      </c>
      <c r="C21" s="59"/>
      <c r="D21" s="60"/>
      <c r="E21" s="61"/>
      <c r="F21" s="62"/>
      <c r="G21" s="63">
        <f>E21</f>
        <v>0</v>
      </c>
    </row>
    <row r="22" spans="1:7" ht="19.5" thickBot="1" x14ac:dyDescent="0.25">
      <c r="A22" s="64"/>
      <c r="B22" s="65" t="s">
        <v>33</v>
      </c>
      <c r="C22" s="53"/>
      <c r="D22" s="53"/>
      <c r="E22" s="66"/>
      <c r="F22" s="66"/>
      <c r="G22" s="67">
        <f>G20-G21</f>
        <v>0</v>
      </c>
    </row>
    <row r="23" spans="1:7" x14ac:dyDescent="0.2">
      <c r="A23" s="2"/>
      <c r="B23" s="2"/>
      <c r="C23" s="2"/>
      <c r="D23" s="2"/>
      <c r="E23" s="2"/>
      <c r="F23" s="2"/>
      <c r="G23" s="2"/>
    </row>
    <row r="24" spans="1:7" ht="15" x14ac:dyDescent="0.25">
      <c r="A24" s="2"/>
      <c r="B24" s="2"/>
      <c r="C24" s="30"/>
      <c r="D24" s="30"/>
      <c r="E24" s="2"/>
      <c r="F24" s="2"/>
      <c r="G24" s="2"/>
    </row>
    <row r="25" spans="1:7" ht="19.5" thickBot="1" x14ac:dyDescent="0.35">
      <c r="A25" s="24"/>
      <c r="B25" s="31" t="s">
        <v>35</v>
      </c>
      <c r="C25" s="32"/>
      <c r="D25" s="32"/>
      <c r="E25" s="33"/>
      <c r="F25" s="33"/>
      <c r="G25" s="34"/>
    </row>
    <row r="26" spans="1:7" ht="16.5" thickBot="1" x14ac:dyDescent="0.3">
      <c r="A26" s="35"/>
      <c r="B26" s="36"/>
      <c r="C26" s="36"/>
      <c r="D26" s="36"/>
      <c r="E26" s="37"/>
      <c r="F26" s="37"/>
      <c r="G26" s="38"/>
    </row>
    <row r="27" spans="1:7" ht="32.25" thickBot="1" x14ac:dyDescent="0.25">
      <c r="A27" s="39" t="s">
        <v>15</v>
      </c>
      <c r="B27" s="40" t="s">
        <v>16</v>
      </c>
      <c r="C27" s="40" t="s">
        <v>17</v>
      </c>
      <c r="D27" s="41" t="s">
        <v>18</v>
      </c>
      <c r="E27" s="42" t="s">
        <v>19</v>
      </c>
      <c r="F27" s="42" t="s">
        <v>20</v>
      </c>
      <c r="G27" s="40" t="s">
        <v>21</v>
      </c>
    </row>
    <row r="28" spans="1:7" ht="32.25" thickBot="1" x14ac:dyDescent="0.3">
      <c r="A28" s="43"/>
      <c r="B28" s="44" t="s">
        <v>36</v>
      </c>
      <c r="C28" s="45" t="s">
        <v>23</v>
      </c>
      <c r="D28" s="46"/>
      <c r="E28" s="47"/>
      <c r="F28" s="48"/>
      <c r="G28" s="49"/>
    </row>
    <row r="29" spans="1:7" ht="79.5" thickBot="1" x14ac:dyDescent="0.3">
      <c r="A29" s="43"/>
      <c r="B29" s="44" t="s">
        <v>37</v>
      </c>
      <c r="C29" s="45" t="s">
        <v>23</v>
      </c>
      <c r="D29" s="46"/>
      <c r="E29" s="47"/>
      <c r="F29" s="48"/>
      <c r="G29" s="49"/>
    </row>
    <row r="30" spans="1:7" ht="32.25" thickBot="1" x14ac:dyDescent="0.25">
      <c r="A30" s="43">
        <v>2.0099999999999998</v>
      </c>
      <c r="B30" s="44" t="s">
        <v>38</v>
      </c>
      <c r="C30" s="45" t="s">
        <v>39</v>
      </c>
      <c r="D30" s="50">
        <v>100</v>
      </c>
      <c r="E30" s="47"/>
      <c r="F30" s="48"/>
      <c r="G30" s="49">
        <f t="shared" ref="G30:G32" si="1">E30*(D30+F30)</f>
        <v>0</v>
      </c>
    </row>
    <row r="31" spans="1:7" ht="48" thickBot="1" x14ac:dyDescent="0.25">
      <c r="A31" s="43">
        <v>2.02</v>
      </c>
      <c r="B31" s="44" t="s">
        <v>40</v>
      </c>
      <c r="C31" s="45" t="s">
        <v>41</v>
      </c>
      <c r="D31" s="50">
        <v>24</v>
      </c>
      <c r="E31" s="47"/>
      <c r="F31" s="48"/>
      <c r="G31" s="49">
        <f t="shared" si="1"/>
        <v>0</v>
      </c>
    </row>
    <row r="32" spans="1:7" ht="32.25" thickBot="1" x14ac:dyDescent="0.25">
      <c r="A32" s="43">
        <v>2.0299999999999998</v>
      </c>
      <c r="B32" s="44" t="s">
        <v>42</v>
      </c>
      <c r="C32" s="45" t="s">
        <v>41</v>
      </c>
      <c r="D32" s="50">
        <v>24</v>
      </c>
      <c r="E32" s="47"/>
      <c r="F32" s="48"/>
      <c r="G32" s="49">
        <f t="shared" si="1"/>
        <v>0</v>
      </c>
    </row>
    <row r="33" spans="1:7" ht="19.5" thickBot="1" x14ac:dyDescent="0.25">
      <c r="A33" s="51"/>
      <c r="B33" s="52" t="s">
        <v>43</v>
      </c>
      <c r="C33" s="53"/>
      <c r="D33" s="54"/>
      <c r="E33" s="55"/>
      <c r="F33" s="55"/>
      <c r="G33" s="56">
        <f>SUM(G28:G32)</f>
        <v>0</v>
      </c>
    </row>
    <row r="34" spans="1:7" ht="16.5" thickBot="1" x14ac:dyDescent="0.3">
      <c r="A34" s="57"/>
      <c r="B34" s="58" t="s">
        <v>44</v>
      </c>
      <c r="C34" s="59"/>
      <c r="D34" s="60"/>
      <c r="E34" s="61"/>
      <c r="F34" s="62"/>
      <c r="G34" s="63">
        <f>E34</f>
        <v>0</v>
      </c>
    </row>
    <row r="35" spans="1:7" ht="19.5" thickBot="1" x14ac:dyDescent="0.25">
      <c r="A35" s="64"/>
      <c r="B35" s="65" t="s">
        <v>43</v>
      </c>
      <c r="C35" s="53"/>
      <c r="D35" s="53"/>
      <c r="E35" s="66"/>
      <c r="F35" s="66"/>
      <c r="G35" s="67">
        <f>G33-G34</f>
        <v>0</v>
      </c>
    </row>
    <row r="36" spans="1:7" ht="15" x14ac:dyDescent="0.25">
      <c r="A36" s="2"/>
      <c r="B36" s="2"/>
      <c r="C36" s="30"/>
      <c r="D36" s="30"/>
      <c r="E36" s="2"/>
      <c r="F36" s="2"/>
      <c r="G36" s="2"/>
    </row>
    <row r="37" spans="1:7" ht="15" x14ac:dyDescent="0.25">
      <c r="A37" s="2"/>
      <c r="B37" s="2"/>
      <c r="C37" s="30"/>
      <c r="D37" s="30"/>
      <c r="E37" s="2"/>
      <c r="F37" s="2"/>
      <c r="G37" s="2"/>
    </row>
    <row r="38" spans="1:7" ht="19.5" thickBot="1" x14ac:dyDescent="0.35">
      <c r="A38" s="24"/>
      <c r="B38" s="31" t="s">
        <v>45</v>
      </c>
      <c r="C38" s="32"/>
      <c r="D38" s="32"/>
      <c r="E38" s="33"/>
      <c r="F38" s="33"/>
      <c r="G38" s="34"/>
    </row>
    <row r="39" spans="1:7" ht="16.5" thickBot="1" x14ac:dyDescent="0.3">
      <c r="A39" s="35"/>
      <c r="B39" s="36"/>
      <c r="C39" s="36"/>
      <c r="D39" s="36"/>
      <c r="E39" s="37"/>
      <c r="F39" s="37"/>
      <c r="G39" s="38"/>
    </row>
    <row r="40" spans="1:7" ht="32.25" thickBot="1" x14ac:dyDescent="0.25">
      <c r="A40" s="39" t="s">
        <v>15</v>
      </c>
      <c r="B40" s="40" t="s">
        <v>16</v>
      </c>
      <c r="C40" s="40" t="s">
        <v>17</v>
      </c>
      <c r="D40" s="41" t="s">
        <v>18</v>
      </c>
      <c r="E40" s="42" t="s">
        <v>19</v>
      </c>
      <c r="F40" s="42" t="s">
        <v>20</v>
      </c>
      <c r="G40" s="40" t="s">
        <v>21</v>
      </c>
    </row>
    <row r="41" spans="1:7" ht="63.75" thickBot="1" x14ac:dyDescent="0.3">
      <c r="A41" s="43"/>
      <c r="B41" s="44" t="s">
        <v>46</v>
      </c>
      <c r="C41" s="45" t="s">
        <v>23</v>
      </c>
      <c r="D41" s="46"/>
      <c r="E41" s="47"/>
      <c r="F41" s="48"/>
      <c r="G41" s="49"/>
    </row>
    <row r="42" spans="1:7" ht="79.5" thickBot="1" x14ac:dyDescent="0.25">
      <c r="A42" s="43"/>
      <c r="B42" s="44" t="s">
        <v>47</v>
      </c>
      <c r="C42" s="45" t="s">
        <v>23</v>
      </c>
      <c r="D42" s="50"/>
      <c r="E42" s="47"/>
      <c r="F42" s="48"/>
      <c r="G42" s="49"/>
    </row>
    <row r="43" spans="1:7" ht="48" thickBot="1" x14ac:dyDescent="0.25">
      <c r="A43" s="43">
        <v>3.01</v>
      </c>
      <c r="B43" s="44" t="s">
        <v>48</v>
      </c>
      <c r="C43" s="45" t="s">
        <v>39</v>
      </c>
      <c r="D43" s="50">
        <v>200</v>
      </c>
      <c r="E43" s="47"/>
      <c r="F43" s="48"/>
      <c r="G43" s="49">
        <f t="shared" ref="G43:G44" si="2">E43*(D43+F43)</f>
        <v>0</v>
      </c>
    </row>
    <row r="44" spans="1:7" ht="16.5" thickBot="1" x14ac:dyDescent="0.25">
      <c r="A44" s="43">
        <v>3.02</v>
      </c>
      <c r="B44" s="44" t="s">
        <v>49</v>
      </c>
      <c r="C44" s="45" t="s">
        <v>39</v>
      </c>
      <c r="D44" s="50">
        <v>200</v>
      </c>
      <c r="E44" s="47"/>
      <c r="F44" s="48"/>
      <c r="G44" s="49">
        <f t="shared" si="2"/>
        <v>0</v>
      </c>
    </row>
    <row r="45" spans="1:7" ht="19.5" thickBot="1" x14ac:dyDescent="0.25">
      <c r="A45" s="51"/>
      <c r="B45" s="52" t="s">
        <v>50</v>
      </c>
      <c r="C45" s="53"/>
      <c r="D45" s="54"/>
      <c r="E45" s="55"/>
      <c r="F45" s="55"/>
      <c r="G45" s="56">
        <f>SUM(G41:G44)</f>
        <v>0</v>
      </c>
    </row>
    <row r="46" spans="1:7" ht="16.5" thickBot="1" x14ac:dyDescent="0.3">
      <c r="A46" s="57"/>
      <c r="B46" s="58" t="s">
        <v>51</v>
      </c>
      <c r="C46" s="59"/>
      <c r="D46" s="60"/>
      <c r="E46" s="61"/>
      <c r="F46" s="62"/>
      <c r="G46" s="63">
        <f>E46</f>
        <v>0</v>
      </c>
    </row>
    <row r="47" spans="1:7" ht="19.5" thickBot="1" x14ac:dyDescent="0.25">
      <c r="A47" s="64"/>
      <c r="B47" s="65" t="s">
        <v>50</v>
      </c>
      <c r="C47" s="53"/>
      <c r="D47" s="53"/>
      <c r="E47" s="66"/>
      <c r="F47" s="66"/>
      <c r="G47" s="67">
        <f>G45-G46</f>
        <v>0</v>
      </c>
    </row>
    <row r="48" spans="1:7" ht="15" x14ac:dyDescent="0.25">
      <c r="A48" s="2"/>
      <c r="B48" s="2"/>
      <c r="C48" s="30"/>
      <c r="D48" s="30"/>
      <c r="E48" s="2"/>
      <c r="F48" s="2"/>
      <c r="G48" s="2"/>
    </row>
    <row r="49" spans="1:7" ht="15" x14ac:dyDescent="0.25">
      <c r="A49" s="2"/>
      <c r="B49" s="2"/>
      <c r="C49" s="30"/>
      <c r="D49" s="30"/>
      <c r="E49" s="2"/>
      <c r="F49" s="2"/>
      <c r="G49" s="2"/>
    </row>
    <row r="50" spans="1:7" ht="19.5" thickBot="1" x14ac:dyDescent="0.35">
      <c r="A50" s="24"/>
      <c r="B50" s="31" t="s">
        <v>52</v>
      </c>
      <c r="C50" s="32"/>
      <c r="D50" s="32"/>
      <c r="E50" s="33"/>
      <c r="F50" s="33"/>
      <c r="G50" s="34"/>
    </row>
    <row r="51" spans="1:7" ht="16.5" thickBot="1" x14ac:dyDescent="0.3">
      <c r="A51" s="35"/>
      <c r="B51" s="36"/>
      <c r="C51" s="36"/>
      <c r="D51" s="36"/>
      <c r="E51" s="37"/>
      <c r="F51" s="37"/>
      <c r="G51" s="38"/>
    </row>
    <row r="52" spans="1:7" ht="32.25" thickBot="1" x14ac:dyDescent="0.25">
      <c r="A52" s="39" t="s">
        <v>15</v>
      </c>
      <c r="B52" s="40" t="s">
        <v>16</v>
      </c>
      <c r="C52" s="40" t="s">
        <v>17</v>
      </c>
      <c r="D52" s="41" t="s">
        <v>18</v>
      </c>
      <c r="E52" s="42" t="s">
        <v>19</v>
      </c>
      <c r="F52" s="42" t="s">
        <v>20</v>
      </c>
      <c r="G52" s="40" t="s">
        <v>21</v>
      </c>
    </row>
    <row r="53" spans="1:7" ht="48" thickBot="1" x14ac:dyDescent="0.3">
      <c r="A53" s="43"/>
      <c r="B53" s="44" t="s">
        <v>53</v>
      </c>
      <c r="C53" s="45" t="s">
        <v>23</v>
      </c>
      <c r="D53" s="46"/>
      <c r="E53" s="47"/>
      <c r="F53" s="48"/>
      <c r="G53" s="49"/>
    </row>
    <row r="54" spans="1:7" ht="48" thickBot="1" x14ac:dyDescent="0.25">
      <c r="A54" s="43">
        <v>4.01</v>
      </c>
      <c r="B54" s="44" t="s">
        <v>54</v>
      </c>
      <c r="C54" s="45" t="s">
        <v>26</v>
      </c>
      <c r="D54" s="50">
        <v>1</v>
      </c>
      <c r="E54" s="47"/>
      <c r="F54" s="48"/>
      <c r="G54" s="49">
        <f>E54*(D54+F54)</f>
        <v>0</v>
      </c>
    </row>
    <row r="55" spans="1:7" ht="16.5" thickBot="1" x14ac:dyDescent="0.25">
      <c r="A55" s="43">
        <v>4.0199999999999996</v>
      </c>
      <c r="B55" s="44" t="s">
        <v>55</v>
      </c>
      <c r="C55" s="45" t="s">
        <v>39</v>
      </c>
      <c r="D55" s="50">
        <v>50</v>
      </c>
      <c r="E55" s="47"/>
      <c r="F55" s="48"/>
      <c r="G55" s="49">
        <f>E55*(D55+F55)</f>
        <v>0</v>
      </c>
    </row>
    <row r="56" spans="1:7" ht="16.5" thickBot="1" x14ac:dyDescent="0.25">
      <c r="A56" s="43">
        <v>4.03</v>
      </c>
      <c r="B56" s="44" t="s">
        <v>56</v>
      </c>
      <c r="C56" s="45" t="s">
        <v>26</v>
      </c>
      <c r="D56" s="50">
        <v>1</v>
      </c>
      <c r="E56" s="47"/>
      <c r="F56" s="48"/>
      <c r="G56" s="49">
        <f>E56*(D56+F56)</f>
        <v>0</v>
      </c>
    </row>
    <row r="57" spans="1:7" ht="63.75" thickBot="1" x14ac:dyDescent="0.25">
      <c r="A57" s="43">
        <v>4.04</v>
      </c>
      <c r="B57" s="44" t="s">
        <v>57</v>
      </c>
      <c r="C57" s="45" t="s">
        <v>26</v>
      </c>
      <c r="D57" s="50">
        <v>1</v>
      </c>
      <c r="E57" s="47"/>
      <c r="F57" s="48"/>
      <c r="G57" s="49">
        <f>E57*(D57+F57)</f>
        <v>0</v>
      </c>
    </row>
    <row r="58" spans="1:7" ht="19.5" thickBot="1" x14ac:dyDescent="0.25">
      <c r="A58" s="51"/>
      <c r="B58" s="52" t="s">
        <v>58</v>
      </c>
      <c r="C58" s="53"/>
      <c r="D58" s="54"/>
      <c r="E58" s="55"/>
      <c r="F58" s="55"/>
      <c r="G58" s="56">
        <f>SUM(G51:G57)</f>
        <v>0</v>
      </c>
    </row>
    <row r="59" spans="1:7" ht="16.5" thickBot="1" x14ac:dyDescent="0.3">
      <c r="A59" s="57"/>
      <c r="B59" s="58" t="s">
        <v>59</v>
      </c>
      <c r="C59" s="59"/>
      <c r="D59" s="60"/>
      <c r="E59" s="61"/>
      <c r="F59" s="62"/>
      <c r="G59" s="63">
        <f>E59</f>
        <v>0</v>
      </c>
    </row>
    <row r="60" spans="1:7" ht="19.5" thickBot="1" x14ac:dyDescent="0.25">
      <c r="A60" s="64"/>
      <c r="B60" s="65" t="s">
        <v>58</v>
      </c>
      <c r="C60" s="53"/>
      <c r="D60" s="53"/>
      <c r="E60" s="66"/>
      <c r="F60" s="66"/>
      <c r="G60" s="67">
        <f>G58-G59</f>
        <v>0</v>
      </c>
    </row>
    <row r="61" spans="1:7" x14ac:dyDescent="0.2">
      <c r="A61" s="2"/>
      <c r="B61" s="2"/>
      <c r="C61" s="2"/>
      <c r="D61" s="2"/>
      <c r="E61" s="2"/>
      <c r="F61" s="2"/>
      <c r="G61" s="2"/>
    </row>
    <row r="62" spans="1:7" x14ac:dyDescent="0.2">
      <c r="A62" s="2"/>
      <c r="B62" s="2"/>
      <c r="C62" s="2"/>
      <c r="D62" s="2"/>
      <c r="E62" s="2"/>
      <c r="F62" s="2"/>
      <c r="G62" s="2"/>
    </row>
    <row r="63" spans="1:7" ht="15" x14ac:dyDescent="0.25">
      <c r="A63" s="2"/>
      <c r="B63" s="2"/>
      <c r="C63" s="30"/>
      <c r="D63" s="30"/>
      <c r="E63" s="2"/>
      <c r="F63" s="2"/>
      <c r="G63" s="2"/>
    </row>
    <row r="64" spans="1:7" ht="19.5" thickBot="1" x14ac:dyDescent="0.35">
      <c r="A64" s="24"/>
      <c r="B64" s="31" t="s">
        <v>60</v>
      </c>
      <c r="C64" s="32"/>
      <c r="D64" s="32"/>
      <c r="E64" s="33"/>
      <c r="F64" s="33"/>
      <c r="G64" s="34"/>
    </row>
    <row r="65" spans="1:7" ht="16.5" thickBot="1" x14ac:dyDescent="0.3">
      <c r="A65" s="35"/>
      <c r="B65" s="36"/>
      <c r="C65" s="36"/>
      <c r="D65" s="36"/>
      <c r="E65" s="37"/>
      <c r="F65" s="37"/>
      <c r="G65" s="38"/>
    </row>
    <row r="66" spans="1:7" ht="32.25" thickBot="1" x14ac:dyDescent="0.25">
      <c r="A66" s="39" t="s">
        <v>15</v>
      </c>
      <c r="B66" s="40" t="s">
        <v>16</v>
      </c>
      <c r="C66" s="40" t="s">
        <v>17</v>
      </c>
      <c r="D66" s="41" t="s">
        <v>18</v>
      </c>
      <c r="E66" s="42" t="s">
        <v>19</v>
      </c>
      <c r="F66" s="42" t="s">
        <v>20</v>
      </c>
      <c r="G66" s="40" t="s">
        <v>21</v>
      </c>
    </row>
    <row r="67" spans="1:7" ht="63.75" thickBot="1" x14ac:dyDescent="0.3">
      <c r="A67" s="43"/>
      <c r="B67" s="44" t="s">
        <v>61</v>
      </c>
      <c r="C67" s="45" t="s">
        <v>23</v>
      </c>
      <c r="D67" s="46"/>
      <c r="E67" s="47"/>
      <c r="F67" s="48"/>
      <c r="G67" s="49"/>
    </row>
    <row r="68" spans="1:7" ht="32.25" thickBot="1" x14ac:dyDescent="0.3">
      <c r="A68" s="43">
        <v>5.01</v>
      </c>
      <c r="B68" s="44" t="s">
        <v>62</v>
      </c>
      <c r="C68" s="45" t="s">
        <v>26</v>
      </c>
      <c r="D68" s="46">
        <v>2</v>
      </c>
      <c r="E68" s="47"/>
      <c r="F68" s="48"/>
      <c r="G68" s="49">
        <f>E68*D68</f>
        <v>0</v>
      </c>
    </row>
    <row r="69" spans="1:7" ht="16.5" thickBot="1" x14ac:dyDescent="0.3">
      <c r="A69" s="43">
        <v>5.0199999999999996</v>
      </c>
      <c r="B69" s="44" t="s">
        <v>63</v>
      </c>
      <c r="C69" s="45" t="s">
        <v>26</v>
      </c>
      <c r="D69" s="46">
        <v>1</v>
      </c>
      <c r="E69" s="47"/>
      <c r="F69" s="48"/>
      <c r="G69" s="49">
        <f t="shared" ref="G69:G83" si="3">E69*D69</f>
        <v>0</v>
      </c>
    </row>
    <row r="70" spans="1:7" ht="16.5" thickBot="1" x14ac:dyDescent="0.3">
      <c r="A70" s="43">
        <v>5.03</v>
      </c>
      <c r="B70" s="44" t="s">
        <v>64</v>
      </c>
      <c r="C70" s="45" t="s">
        <v>26</v>
      </c>
      <c r="D70" s="46">
        <v>2</v>
      </c>
      <c r="E70" s="47"/>
      <c r="F70" s="48"/>
      <c r="G70" s="49">
        <f t="shared" si="3"/>
        <v>0</v>
      </c>
    </row>
    <row r="71" spans="1:7" ht="32.25" thickBot="1" x14ac:dyDescent="0.3">
      <c r="A71" s="43">
        <v>5.04</v>
      </c>
      <c r="B71" s="44" t="s">
        <v>65</v>
      </c>
      <c r="C71" s="45" t="s">
        <v>26</v>
      </c>
      <c r="D71" s="46">
        <v>1</v>
      </c>
      <c r="E71" s="47"/>
      <c r="F71" s="48"/>
      <c r="G71" s="49">
        <f t="shared" si="3"/>
        <v>0</v>
      </c>
    </row>
    <row r="72" spans="1:7" ht="16.5" thickBot="1" x14ac:dyDescent="0.3">
      <c r="A72" s="43">
        <v>5.05</v>
      </c>
      <c r="B72" s="44" t="s">
        <v>66</v>
      </c>
      <c r="C72" s="45" t="s">
        <v>67</v>
      </c>
      <c r="D72" s="46">
        <v>5</v>
      </c>
      <c r="E72" s="47"/>
      <c r="F72" s="48"/>
      <c r="G72" s="49">
        <f t="shared" si="3"/>
        <v>0</v>
      </c>
    </row>
    <row r="73" spans="1:7" ht="16.5" thickBot="1" x14ac:dyDescent="0.3">
      <c r="A73" s="43">
        <v>5.0599999999999996</v>
      </c>
      <c r="B73" s="44" t="s">
        <v>68</v>
      </c>
      <c r="C73" s="45" t="s">
        <v>39</v>
      </c>
      <c r="D73" s="46">
        <v>12</v>
      </c>
      <c r="E73" s="47"/>
      <c r="F73" s="48"/>
      <c r="G73" s="49">
        <f t="shared" si="3"/>
        <v>0</v>
      </c>
    </row>
    <row r="74" spans="1:7" ht="16.5" thickBot="1" x14ac:dyDescent="0.3">
      <c r="A74" s="43">
        <v>5.07</v>
      </c>
      <c r="B74" s="44" t="s">
        <v>69</v>
      </c>
      <c r="C74" s="45" t="s">
        <v>39</v>
      </c>
      <c r="D74" s="46">
        <v>7</v>
      </c>
      <c r="E74" s="47"/>
      <c r="F74" s="48"/>
      <c r="G74" s="49">
        <f t="shared" si="3"/>
        <v>0</v>
      </c>
    </row>
    <row r="75" spans="1:7" ht="95.25" thickBot="1" x14ac:dyDescent="0.25">
      <c r="A75" s="43">
        <v>5.08</v>
      </c>
      <c r="B75" s="44" t="s">
        <v>70</v>
      </c>
      <c r="C75" s="45" t="s">
        <v>26</v>
      </c>
      <c r="D75" s="50">
        <v>1</v>
      </c>
      <c r="E75" s="47"/>
      <c r="F75" s="48"/>
      <c r="G75" s="49">
        <f t="shared" si="3"/>
        <v>0</v>
      </c>
    </row>
    <row r="76" spans="1:7" ht="95.25" thickBot="1" x14ac:dyDescent="0.25">
      <c r="A76" s="43">
        <v>5.09</v>
      </c>
      <c r="B76" s="44" t="s">
        <v>71</v>
      </c>
      <c r="C76" s="45" t="s">
        <v>26</v>
      </c>
      <c r="D76" s="50">
        <v>1</v>
      </c>
      <c r="E76" s="47"/>
      <c r="F76" s="48"/>
      <c r="G76" s="49">
        <f t="shared" si="3"/>
        <v>0</v>
      </c>
    </row>
    <row r="77" spans="1:7" ht="63.75" thickBot="1" x14ac:dyDescent="0.25">
      <c r="A77" s="43">
        <v>5.0999999999999996</v>
      </c>
      <c r="B77" s="44" t="s">
        <v>72</v>
      </c>
      <c r="C77" s="45" t="s">
        <v>26</v>
      </c>
      <c r="D77" s="50">
        <v>1</v>
      </c>
      <c r="E77" s="47"/>
      <c r="F77" s="48"/>
      <c r="G77" s="49">
        <f t="shared" si="3"/>
        <v>0</v>
      </c>
    </row>
    <row r="78" spans="1:7" ht="48" thickBot="1" x14ac:dyDescent="0.25">
      <c r="A78" s="43">
        <v>5.1100000000000003</v>
      </c>
      <c r="B78" s="44" t="s">
        <v>73</v>
      </c>
      <c r="C78" s="45" t="s">
        <v>74</v>
      </c>
      <c r="D78" s="50">
        <v>30</v>
      </c>
      <c r="E78" s="47"/>
      <c r="F78" s="48"/>
      <c r="G78" s="49">
        <f t="shared" si="3"/>
        <v>0</v>
      </c>
    </row>
    <row r="79" spans="1:7" ht="16.5" thickBot="1" x14ac:dyDescent="0.25">
      <c r="A79" s="43">
        <v>5.12</v>
      </c>
      <c r="B79" s="44" t="s">
        <v>75</v>
      </c>
      <c r="C79" s="45" t="s">
        <v>74</v>
      </c>
      <c r="D79" s="50">
        <v>50</v>
      </c>
      <c r="E79" s="47"/>
      <c r="F79" s="48"/>
      <c r="G79" s="49">
        <f t="shared" si="3"/>
        <v>0</v>
      </c>
    </row>
    <row r="80" spans="1:7" ht="16.5" thickBot="1" x14ac:dyDescent="0.25">
      <c r="A80" s="43">
        <v>5.13</v>
      </c>
      <c r="B80" s="44" t="s">
        <v>76</v>
      </c>
      <c r="C80" s="45" t="s">
        <v>74</v>
      </c>
      <c r="D80" s="50">
        <v>60</v>
      </c>
      <c r="E80" s="47"/>
      <c r="F80" s="48"/>
      <c r="G80" s="49">
        <f t="shared" si="3"/>
        <v>0</v>
      </c>
    </row>
    <row r="81" spans="1:7" ht="16.5" thickBot="1" x14ac:dyDescent="0.25">
      <c r="A81" s="43">
        <v>5.14</v>
      </c>
      <c r="B81" s="44" t="s">
        <v>77</v>
      </c>
      <c r="C81" s="45" t="s">
        <v>74</v>
      </c>
      <c r="D81" s="50">
        <v>60</v>
      </c>
      <c r="E81" s="47"/>
      <c r="F81" s="48"/>
      <c r="G81" s="49">
        <f t="shared" si="3"/>
        <v>0</v>
      </c>
    </row>
    <row r="82" spans="1:7" ht="32.25" thickBot="1" x14ac:dyDescent="0.25">
      <c r="A82" s="43">
        <v>5.15</v>
      </c>
      <c r="B82" s="44" t="s">
        <v>78</v>
      </c>
      <c r="C82" s="45" t="s">
        <v>26</v>
      </c>
      <c r="D82" s="50">
        <v>1</v>
      </c>
      <c r="E82" s="47"/>
      <c r="F82" s="48"/>
      <c r="G82" s="49">
        <f t="shared" si="3"/>
        <v>0</v>
      </c>
    </row>
    <row r="83" spans="1:7" ht="16.5" thickBot="1" x14ac:dyDescent="0.25">
      <c r="A83" s="43">
        <v>5.16</v>
      </c>
      <c r="B83" s="68" t="s">
        <v>79</v>
      </c>
      <c r="C83" s="45" t="s">
        <v>26</v>
      </c>
      <c r="D83" s="50">
        <v>1</v>
      </c>
      <c r="E83" s="69"/>
      <c r="F83" s="48"/>
      <c r="G83" s="49">
        <f t="shared" si="3"/>
        <v>0</v>
      </c>
    </row>
    <row r="84" spans="1:7" ht="19.5" thickBot="1" x14ac:dyDescent="0.25">
      <c r="A84" s="51"/>
      <c r="B84" s="52" t="s">
        <v>80</v>
      </c>
      <c r="C84" s="53"/>
      <c r="D84" s="54"/>
      <c r="E84" s="55"/>
      <c r="F84" s="55"/>
      <c r="G84" s="56">
        <f>SUM(G67:G83)</f>
        <v>0</v>
      </c>
    </row>
    <row r="85" spans="1:7" ht="16.5" thickBot="1" x14ac:dyDescent="0.3">
      <c r="A85" s="57"/>
      <c r="B85" s="58" t="s">
        <v>81</v>
      </c>
      <c r="C85" s="59"/>
      <c r="D85" s="60"/>
      <c r="E85" s="61"/>
      <c r="F85" s="62"/>
      <c r="G85" s="63">
        <f>E85</f>
        <v>0</v>
      </c>
    </row>
    <row r="86" spans="1:7" ht="19.5" thickBot="1" x14ac:dyDescent="0.25">
      <c r="A86" s="64"/>
      <c r="B86" s="65" t="s">
        <v>80</v>
      </c>
      <c r="C86" s="53"/>
      <c r="D86" s="53"/>
      <c r="E86" s="66"/>
      <c r="F86" s="66"/>
      <c r="G86" s="67">
        <f>G84-G85</f>
        <v>0</v>
      </c>
    </row>
    <row r="87" spans="1:7" x14ac:dyDescent="0.2">
      <c r="A87" s="2"/>
      <c r="B87" s="2"/>
      <c r="C87" s="2"/>
      <c r="D87" s="2"/>
      <c r="E87" s="2"/>
      <c r="F87" s="2"/>
      <c r="G87" s="2"/>
    </row>
    <row r="88" spans="1:7" ht="15" thickBot="1" x14ac:dyDescent="0.25">
      <c r="A88" s="2"/>
      <c r="B88" s="2"/>
      <c r="C88" s="2"/>
      <c r="D88" s="2"/>
      <c r="E88" s="2"/>
      <c r="F88" s="2"/>
      <c r="G88" s="2"/>
    </row>
    <row r="89" spans="1:7" ht="16.5" thickBot="1" x14ac:dyDescent="0.25">
      <c r="A89" s="2"/>
      <c r="B89" s="70" t="s">
        <v>82</v>
      </c>
      <c r="C89" s="71"/>
      <c r="D89" s="71"/>
      <c r="E89" s="72"/>
      <c r="F89" s="73"/>
      <c r="G89" s="74" t="s">
        <v>21</v>
      </c>
    </row>
    <row r="90" spans="1:7" ht="15.75" x14ac:dyDescent="0.2">
      <c r="A90" s="2"/>
      <c r="B90" s="75" t="s">
        <v>83</v>
      </c>
      <c r="C90" s="76"/>
      <c r="D90" s="76"/>
      <c r="E90" s="77"/>
      <c r="F90" s="78"/>
      <c r="G90" s="79">
        <f>G22</f>
        <v>0</v>
      </c>
    </row>
    <row r="91" spans="1:7" ht="15.75" x14ac:dyDescent="0.2">
      <c r="A91" s="2"/>
      <c r="B91" s="80" t="s">
        <v>84</v>
      </c>
      <c r="C91" s="76"/>
      <c r="D91" s="76"/>
      <c r="E91" s="77"/>
      <c r="F91" s="78"/>
      <c r="G91" s="81">
        <f>G35</f>
        <v>0</v>
      </c>
    </row>
    <row r="92" spans="1:7" ht="15.75" x14ac:dyDescent="0.2">
      <c r="A92" s="2"/>
      <c r="B92" s="80" t="s">
        <v>85</v>
      </c>
      <c r="C92" s="82"/>
      <c r="D92" s="82"/>
      <c r="E92" s="83"/>
      <c r="F92" s="84"/>
      <c r="G92" s="81">
        <f>G47</f>
        <v>0</v>
      </c>
    </row>
    <row r="93" spans="1:7" ht="15.75" x14ac:dyDescent="0.2">
      <c r="A93" s="2"/>
      <c r="B93" s="80" t="s">
        <v>86</v>
      </c>
      <c r="C93" s="82"/>
      <c r="D93" s="82"/>
      <c r="E93" s="83"/>
      <c r="F93" s="84"/>
      <c r="G93" s="81">
        <f>G60</f>
        <v>0</v>
      </c>
    </row>
    <row r="94" spans="1:7" ht="16.5" thickBot="1" x14ac:dyDescent="0.25">
      <c r="A94" s="2"/>
      <c r="B94" s="80" t="s">
        <v>87</v>
      </c>
      <c r="C94" s="82"/>
      <c r="D94" s="82"/>
      <c r="E94" s="83"/>
      <c r="F94" s="84"/>
      <c r="G94" s="81">
        <f>G86</f>
        <v>0</v>
      </c>
    </row>
    <row r="95" spans="1:7" ht="19.5" thickBot="1" x14ac:dyDescent="0.25">
      <c r="A95" s="2"/>
      <c r="B95" s="85" t="s">
        <v>88</v>
      </c>
      <c r="C95" s="52"/>
      <c r="D95" s="54"/>
      <c r="E95" s="86"/>
      <c r="F95" s="55"/>
      <c r="G95" s="87">
        <f>SUM(G90:G94)</f>
        <v>0</v>
      </c>
    </row>
    <row r="96" spans="1:7" ht="15.75" x14ac:dyDescent="0.25">
      <c r="A96" s="2"/>
      <c r="B96" s="88" t="s">
        <v>89</v>
      </c>
      <c r="C96" s="89"/>
      <c r="D96" s="90"/>
      <c r="E96" s="47"/>
      <c r="F96" s="91"/>
      <c r="G96" s="92">
        <f>E96</f>
        <v>0</v>
      </c>
    </row>
    <row r="97" spans="1:7" ht="16.5" thickBot="1" x14ac:dyDescent="0.3">
      <c r="A97" s="2"/>
      <c r="B97" s="93" t="s">
        <v>90</v>
      </c>
      <c r="C97" s="94"/>
      <c r="D97" s="95"/>
      <c r="E97" s="96"/>
      <c r="F97" s="97"/>
      <c r="G97" s="98">
        <f>E97</f>
        <v>0</v>
      </c>
    </row>
    <row r="98" spans="1:7" ht="19.5" thickBot="1" x14ac:dyDescent="0.25">
      <c r="A98" s="2"/>
      <c r="B98" s="99" t="s">
        <v>91</v>
      </c>
      <c r="C98" s="54"/>
      <c r="D98" s="54"/>
      <c r="E98" s="55"/>
      <c r="F98" s="55"/>
      <c r="G98" s="56">
        <f>G95-G96-G97</f>
        <v>0</v>
      </c>
    </row>
  </sheetData>
  <protectedRanges>
    <protectedRange algorithmName="SHA-512" hashValue="5MM0QuARZq2bIV/lJJzKD3BM8EDt1mUt5tGYy6KYHV1ZH889eaUcr4ZMQwNzhOs9aG+l02xlAOnNukDlYNDQkQ==" saltValue="xvDj6VpHE9RrtB1DQ6EbxA==" spinCount="100000" sqref="B32:D32 F32 C28:C31 C41:C44 C53:D53 F53:F57 B54:D57 C11:D11 F11:F17 F67:F83 B67:D83 B12:D17" name="רפרנט"/>
    <protectedRange algorithmName="SHA-512" hashValue="5MM0QuARZq2bIV/lJJzKD3BM8EDt1mUt5tGYy6KYHV1ZH889eaUcr4ZMQwNzhOs9aG+l02xlAOnNukDlYNDQkQ==" saltValue="xvDj6VpHE9RrtB1DQ6EbxA==" spinCount="100000" sqref="F18:F19 B18:D19" name="רפרנט_1"/>
    <protectedRange algorithmName="SHA-512" hashValue="5MM0QuARZq2bIV/lJJzKD3BM8EDt1mUt5tGYy6KYHV1ZH889eaUcr4ZMQwNzhOs9aG+l02xlAOnNukDlYNDQkQ==" saltValue="xvDj6VpHE9RrtB1DQ6EbxA==" spinCount="100000" sqref="B11" name="רפרנט_3"/>
  </protectedRanges>
  <mergeCells count="1">
    <mergeCell ref="F3:G3"/>
  </mergeCells>
  <conditionalFormatting sqref="E41:F44 E67:F83 E53:F57 E11:F19 E28:F32">
    <cfRule type="cellIs" dxfId="27" priority="26" operator="greaterThan">
      <formula>$E$8:$E$92&gt;0</formula>
    </cfRule>
  </conditionalFormatting>
  <conditionalFormatting sqref="E34:G34 E46:G46 E59:G59 E53:F57 E21:G21 E11:F19 E28:F32 E41:F44 E67:F83">
    <cfRule type="cellIs" dxfId="26" priority="27" operator="greaterThan">
      <formula>1</formula>
    </cfRule>
  </conditionalFormatting>
  <conditionalFormatting sqref="E34 E46 E59 E53:E57 E21 E11:E19 E28:E32 E41:E44 E67:E83">
    <cfRule type="cellIs" dxfId="25" priority="28" operator="greaterThanOrEqual">
      <formula>0</formula>
    </cfRule>
  </conditionalFormatting>
  <conditionalFormatting sqref="E21">
    <cfRule type="cellIs" dxfId="24" priority="25" operator="greaterThan">
      <formula>$E$8:$E$92&gt;0</formula>
    </cfRule>
  </conditionalFormatting>
  <conditionalFormatting sqref="G21">
    <cfRule type="cellIs" dxfId="23" priority="24" operator="greaterThan">
      <formula>$E$8:$E$92&gt;0</formula>
    </cfRule>
  </conditionalFormatting>
  <conditionalFormatting sqref="E34">
    <cfRule type="cellIs" dxfId="22" priority="23" operator="greaterThan">
      <formula>$E$8:$E$92&gt;0</formula>
    </cfRule>
  </conditionalFormatting>
  <conditionalFormatting sqref="G34">
    <cfRule type="cellIs" dxfId="21" priority="22" operator="greaterThan">
      <formula>$E$8:$E$92&gt;0</formula>
    </cfRule>
  </conditionalFormatting>
  <conditionalFormatting sqref="E85">
    <cfRule type="cellIs" dxfId="20" priority="19" operator="greaterThan">
      <formula>$E$8:$E$92&gt;0</formula>
    </cfRule>
  </conditionalFormatting>
  <conditionalFormatting sqref="E85:F85">
    <cfRule type="cellIs" dxfId="19" priority="20" operator="greaterThan">
      <formula>1</formula>
    </cfRule>
  </conditionalFormatting>
  <conditionalFormatting sqref="E85">
    <cfRule type="cellIs" dxfId="18" priority="21" operator="greaterThanOrEqual">
      <formula>0</formula>
    </cfRule>
  </conditionalFormatting>
  <conditionalFormatting sqref="G85">
    <cfRule type="cellIs" dxfId="17" priority="17" operator="greaterThan">
      <formula>$E$8:$E$92&gt;0</formula>
    </cfRule>
  </conditionalFormatting>
  <conditionalFormatting sqref="G85">
    <cfRule type="cellIs" dxfId="16" priority="18" operator="greaterThan">
      <formula>1</formula>
    </cfRule>
  </conditionalFormatting>
  <conditionalFormatting sqref="E96:F97">
    <cfRule type="cellIs" dxfId="15" priority="15" operator="greaterThan">
      <formula>1</formula>
    </cfRule>
  </conditionalFormatting>
  <conditionalFormatting sqref="E96:E97">
    <cfRule type="cellIs" dxfId="14" priority="14" operator="greaterThan">
      <formula>$E$8:$E$92&gt;0</formula>
    </cfRule>
  </conditionalFormatting>
  <conditionalFormatting sqref="E96:E97">
    <cfRule type="cellIs" dxfId="13" priority="16" operator="greaterThanOrEqual">
      <formula>0</formula>
    </cfRule>
  </conditionalFormatting>
  <conditionalFormatting sqref="G96:G97">
    <cfRule type="cellIs" dxfId="12" priority="12" operator="greaterThan">
      <formula>$E$8:$E$92&gt;0</formula>
    </cfRule>
  </conditionalFormatting>
  <conditionalFormatting sqref="G96:G97">
    <cfRule type="cellIs" dxfId="11" priority="13" operator="greaterThan">
      <formula>1</formula>
    </cfRule>
  </conditionalFormatting>
  <conditionalFormatting sqref="E32:F32">
    <cfRule type="cellIs" dxfId="10" priority="11" operator="greaterThan">
      <formula>$E$8:$E$92&gt;0</formula>
    </cfRule>
  </conditionalFormatting>
  <conditionalFormatting sqref="E13:F15">
    <cfRule type="cellIs" dxfId="9" priority="10" operator="greaterThan">
      <formula>$E$8:$E$92&gt;0</formula>
    </cfRule>
  </conditionalFormatting>
  <conditionalFormatting sqref="E46">
    <cfRule type="cellIs" dxfId="8" priority="9" operator="greaterThan">
      <formula>$E$8:$E$92&gt;0</formula>
    </cfRule>
  </conditionalFormatting>
  <conditionalFormatting sqref="G46">
    <cfRule type="cellIs" dxfId="7" priority="8" operator="greaterThan">
      <formula>$E$8:$E$92&gt;0</formula>
    </cfRule>
  </conditionalFormatting>
  <conditionalFormatting sqref="E18:F19">
    <cfRule type="cellIs" dxfId="6" priority="7" operator="greaterThan">
      <formula>$E$8:$E$86&gt;0</formula>
    </cfRule>
  </conditionalFormatting>
  <conditionalFormatting sqref="E81:F82">
    <cfRule type="cellIs" dxfId="5" priority="6" operator="greaterThan">
      <formula>$E$8:$E$92&gt;0</formula>
    </cfRule>
  </conditionalFormatting>
  <conditionalFormatting sqref="E82">
    <cfRule type="cellIs" dxfId="4" priority="5" operator="greaterThan">
      <formula>$E$8:$E$92&gt;0</formula>
    </cfRule>
  </conditionalFormatting>
  <conditionalFormatting sqref="E80:F80">
    <cfRule type="cellIs" dxfId="3" priority="4" operator="greaterThan">
      <formula>$E$8:$E$92&gt;0</formula>
    </cfRule>
  </conditionalFormatting>
  <conditionalFormatting sqref="E80">
    <cfRule type="cellIs" dxfId="2" priority="3" operator="greaterThan">
      <formula>$E$8:$E$92&gt;0</formula>
    </cfRule>
  </conditionalFormatting>
  <conditionalFormatting sqref="E59">
    <cfRule type="cellIs" dxfId="1" priority="2" operator="greaterThan">
      <formula>$E$8:$E$92&gt;0</formula>
    </cfRule>
  </conditionalFormatting>
  <conditionalFormatting sqref="G59">
    <cfRule type="cellIs" dxfId="0" priority="1" operator="greaterThan">
      <formula>$E$8:$E$92&gt;0</formula>
    </cfRule>
  </conditionalFormatting>
  <dataValidations count="2">
    <dataValidation type="decimal" operator="greaterThanOrEqual" allowBlank="1" showInputMessage="1" showErrorMessage="1" sqref="E53:E57 E32 E11:E19 E67:E83">
      <formula1>0</formula1>
    </dataValidation>
    <dataValidation type="decimal" operator="greaterThan" allowBlank="1" showInputMessage="1" showErrorMessage="1" sqref="F53:F57 F32 F11:F19 F67:F83">
      <formula1>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גיליון1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Maimon</dc:creator>
  <cp:lastModifiedBy>Tzlil Tzabari</cp:lastModifiedBy>
  <dcterms:created xsi:type="dcterms:W3CDTF">2020-12-20T14:57:19Z</dcterms:created>
  <dcterms:modified xsi:type="dcterms:W3CDTF">2020-12-20T15:03:00Z</dcterms:modified>
</cp:coreProperties>
</file>