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היסעים אילת\מכרז פרסום מחדש\מסמכים לפרסום\"/>
    </mc:Choice>
  </mc:AlternateContent>
  <bookViews>
    <workbookView xWindow="0" yWindow="0" windowWidth="23040" windowHeight="9915"/>
  </bookViews>
  <sheets>
    <sheet name="דוגמה מספרית" sheetId="2" r:id="rId1"/>
  </sheets>
  <definedNames>
    <definedName name="_xlnm.Print_Area" localSheetId="0">'דוגמה מספרית'!$A$1:$I$43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F18" i="2"/>
  <c r="H18" i="2"/>
  <c r="G18" i="2"/>
  <c r="F32" i="2" l="1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G31" i="2"/>
  <c r="G37" i="2" s="1"/>
  <c r="G38" i="2" s="1"/>
  <c r="H31" i="2"/>
  <c r="H37" i="2" s="1"/>
  <c r="H38" i="2" s="1"/>
  <c r="F31" i="2"/>
  <c r="F37" i="2" s="1"/>
  <c r="F38" i="2" s="1"/>
  <c r="H22" i="2"/>
  <c r="G22" i="2"/>
  <c r="F22" i="2"/>
  <c r="G17" i="2"/>
  <c r="H17" i="2"/>
  <c r="F17" i="2"/>
  <c r="H24" i="2"/>
  <c r="G24" i="2"/>
  <c r="F24" i="2"/>
  <c r="H21" i="2"/>
  <c r="G21" i="2"/>
  <c r="F21" i="2"/>
  <c r="H20" i="2"/>
  <c r="G20" i="2"/>
  <c r="F20" i="2"/>
  <c r="H19" i="2"/>
  <c r="G19" i="2"/>
  <c r="F19" i="2"/>
  <c r="G15" i="2"/>
  <c r="H15" i="2"/>
  <c r="G16" i="2"/>
  <c r="H16" i="2"/>
  <c r="F16" i="2"/>
  <c r="F15" i="2"/>
  <c r="E10" i="2"/>
  <c r="D10" i="2"/>
  <c r="C10" i="2"/>
  <c r="B25" i="2"/>
  <c r="F25" i="2" l="1"/>
  <c r="F26" i="2" s="1"/>
  <c r="G25" i="2"/>
  <c r="G26" i="2" s="1"/>
  <c r="H25" i="2"/>
  <c r="H26" i="2" s="1"/>
  <c r="G40" i="2" l="1"/>
  <c r="G41" i="2" s="1"/>
  <c r="F40" i="2"/>
  <c r="F41" i="2" s="1"/>
  <c r="H40" i="2"/>
  <c r="H41" i="2" s="1"/>
</calcChain>
</file>

<file path=xl/sharedStrings.xml><?xml version="1.0" encoding="utf-8"?>
<sst xmlns="http://schemas.openxmlformats.org/spreadsheetml/2006/main" count="45" uniqueCount="32">
  <si>
    <t>משקל</t>
  </si>
  <si>
    <t>איסוף עובדי יום - מכלל אילת חוף ***</t>
  </si>
  <si>
    <t>פיזור עובדי יום - ממכלל אילת חוף ***</t>
  </si>
  <si>
    <t>הסעה ממכללת תע"ש לאילת כיוון אחד</t>
  </si>
  <si>
    <t>הסעה מב"ש לאילת דו כיווני עם המתנה של כ- 6 שעות</t>
  </si>
  <si>
    <t>הסעה מאילת למכללת תע"ש כיוון אחד</t>
  </si>
  <si>
    <t>הסעה מאילת למכללת תע"ש דו כיווני עם המתנה של כ- 10 שעות</t>
  </si>
  <si>
    <t>ניקוד מירבי</t>
  </si>
  <si>
    <t>מציע א'</t>
  </si>
  <si>
    <t>מציע ב'</t>
  </si>
  <si>
    <t>מציע ג'</t>
  </si>
  <si>
    <t>איכות כלי הרכב, תחזוקתם ורמת ניקיונם</t>
  </si>
  <si>
    <t>עמידה בלוחות זמנים ואמינות השירות</t>
  </si>
  <si>
    <t>איכות ואדיבות השירות</t>
  </si>
  <si>
    <r>
      <t xml:space="preserve">בחינת מחיר - </t>
    </r>
    <r>
      <rPr>
        <b/>
        <sz val="16"/>
        <color rgb="FFFF0000"/>
        <rFont val="Calibri"/>
        <family val="2"/>
        <charset val="177"/>
        <scheme val="minor"/>
      </rPr>
      <t>המספרים אינם מהווים כל אינדיקציה לאומדן</t>
    </r>
  </si>
  <si>
    <t>סה"כ ניקוד מחיר</t>
  </si>
  <si>
    <t xml:space="preserve">סה"כ ניקוד סופי </t>
  </si>
  <si>
    <t>ומכאן שמציע ב' הוא הזוכה</t>
  </si>
  <si>
    <t xml:space="preserve">זמינות טלפונית של המציע 24/7 במהלך כל ימות השנה לרבות חגים ושבתות </t>
  </si>
  <si>
    <t>בחינת איכות ההצעות - 35 נק'</t>
  </si>
  <si>
    <t xml:space="preserve"> בחינת מחיר הסעות קבועות - 75%</t>
  </si>
  <si>
    <t>בחינת מחיר הסעות מיוחדות - 25%</t>
  </si>
  <si>
    <t>איסוף/פיזור בוקר לרמת יותם - הלוך ושוב</t>
  </si>
  <si>
    <t>הסעה מהעיר לאילת חוף - כיוון אחד</t>
  </si>
  <si>
    <t>הסעה מהעיר לרמת יותם - כיוון אחד</t>
  </si>
  <si>
    <t xml:space="preserve">איסוף/פיזור ערב לרמת יותם - הלוך ושוב </t>
  </si>
  <si>
    <t>איסוף ופיזור ביטחון בוקר - אילת חוף - הלוך ושוב</t>
  </si>
  <si>
    <t>איסוף ופיזור ביטחון צהרים - אילת חוף - הלוך ושוב</t>
  </si>
  <si>
    <t>איסוף ופיזור ביטחון ערב - אילת חוף - הלוך ושוב</t>
  </si>
  <si>
    <t>איסוף ופיזור ביטחון בוקר - רמת יותם - הלוך ושוב ***</t>
  </si>
  <si>
    <t>איסוף ופיזור ביטחון צהרים - רמת יותם - הלוך ושוב</t>
  </si>
  <si>
    <t>איסוף ופיזור ביטחון ערב - רמת יותם - הלוך ושוב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</si>
</sst>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77"/>
      <scheme val="minor"/>
    </font>
    <font>
      <b/>
      <sz val="16"/>
      <color rgb="FFFF000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164" fontId="0" fillId="0" borderId="1" xfId="1" applyNumberFormat="1" applyFont="1" applyBorder="1"/>
    <xf numFmtId="0" fontId="3" fillId="0" borderId="1" xfId="0" applyFont="1" applyBorder="1" applyAlignment="1">
      <alignment horizontal="right" readingOrder="2"/>
    </xf>
    <xf numFmtId="164" fontId="3" fillId="0" borderId="1" xfId="1" applyNumberFormat="1" applyFont="1" applyBorder="1"/>
    <xf numFmtId="164" fontId="0" fillId="0" borderId="0" xfId="1" applyNumberFormat="1" applyFont="1" applyBorder="1"/>
    <xf numFmtId="0" fontId="0" fillId="0" borderId="2" xfId="0" applyBorder="1" applyAlignment="1">
      <alignment horizontal="right" readingOrder="2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 readingOrder="2"/>
    </xf>
    <xf numFmtId="1" fontId="0" fillId="5" borderId="5" xfId="1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0" fillId="5" borderId="6" xfId="1" applyNumberFormat="1" applyFont="1" applyFill="1" applyBorder="1" applyAlignment="1">
      <alignment horizontal="right"/>
    </xf>
    <xf numFmtId="1" fontId="0" fillId="5" borderId="1" xfId="1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1" applyNumberFormat="1" applyFont="1"/>
    <xf numFmtId="1" fontId="0" fillId="0" borderId="0" xfId="1" applyNumberFormat="1" applyFon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 readingOrder="2"/>
    </xf>
    <xf numFmtId="2" fontId="0" fillId="5" borderId="1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0" fontId="6" fillId="7" borderId="8" xfId="0" applyFont="1" applyFill="1" applyBorder="1"/>
    <xf numFmtId="0" fontId="6" fillId="7" borderId="9" xfId="0" applyFont="1" applyFill="1" applyBorder="1"/>
    <xf numFmtId="1" fontId="6" fillId="7" borderId="9" xfId="0" applyNumberFormat="1" applyFont="1" applyFill="1" applyBorder="1"/>
    <xf numFmtId="2" fontId="6" fillId="7" borderId="10" xfId="0" applyNumberFormat="1" applyFont="1" applyFill="1" applyBorder="1"/>
    <xf numFmtId="0" fontId="7" fillId="0" borderId="0" xfId="0" applyFont="1"/>
    <xf numFmtId="1" fontId="0" fillId="3" borderId="11" xfId="0" applyNumberForma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 readingOrder="2"/>
    </xf>
    <xf numFmtId="1" fontId="0" fillId="0" borderId="13" xfId="1" applyNumberFormat="1" applyFont="1" applyBorder="1"/>
    <xf numFmtId="1" fontId="0" fillId="5" borderId="13" xfId="1" applyNumberFormat="1" applyFont="1" applyFill="1" applyBorder="1" applyAlignment="1">
      <alignment horizontal="right"/>
    </xf>
    <xf numFmtId="0" fontId="0" fillId="0" borderId="14" xfId="0" applyBorder="1" applyAlignment="1">
      <alignment horizontal="right" wrapText="1" readingOrder="2"/>
    </xf>
    <xf numFmtId="1" fontId="0" fillId="0" borderId="14" xfId="1" applyNumberFormat="1" applyFont="1" applyFill="1" applyBorder="1"/>
    <xf numFmtId="1" fontId="0" fillId="5" borderId="14" xfId="1" applyNumberFormat="1" applyFont="1" applyFill="1" applyBorder="1" applyAlignment="1">
      <alignment horizontal="right"/>
    </xf>
    <xf numFmtId="1" fontId="0" fillId="5" borderId="1" xfId="1" applyNumberFormat="1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3"/>
  <sheetViews>
    <sheetView rightToLeft="1" tabSelected="1" topLeftCell="A13" zoomScaleNormal="100" workbookViewId="0">
      <selection activeCell="A35" sqref="A35"/>
    </sheetView>
  </sheetViews>
  <sheetFormatPr defaultRowHeight="15" x14ac:dyDescent="0.25"/>
  <cols>
    <col min="1" max="1" width="37" customWidth="1"/>
    <col min="2" max="2" width="9.42578125" bestFit="1" customWidth="1"/>
  </cols>
  <sheetData>
    <row r="4" spans="1:8" ht="15.75" thickBot="1" x14ac:dyDescent="0.3"/>
    <row r="5" spans="1:8" x14ac:dyDescent="0.25">
      <c r="A5" s="35" t="s">
        <v>19</v>
      </c>
      <c r="B5" s="35" t="s">
        <v>7</v>
      </c>
      <c r="C5" s="36" t="s">
        <v>8</v>
      </c>
      <c r="D5" s="36" t="s">
        <v>9</v>
      </c>
      <c r="E5" s="36" t="s">
        <v>10</v>
      </c>
    </row>
    <row r="6" spans="1:8" x14ac:dyDescent="0.25">
      <c r="A6" s="37" t="s">
        <v>11</v>
      </c>
      <c r="B6" s="38">
        <v>9</v>
      </c>
      <c r="C6" s="39">
        <v>6</v>
      </c>
      <c r="D6" s="39">
        <v>7</v>
      </c>
      <c r="E6" s="39">
        <v>4</v>
      </c>
    </row>
    <row r="7" spans="1:8" x14ac:dyDescent="0.25">
      <c r="A7" s="37" t="s">
        <v>12</v>
      </c>
      <c r="B7" s="38">
        <v>15</v>
      </c>
      <c r="C7" s="39">
        <v>13</v>
      </c>
      <c r="D7" s="39">
        <v>15</v>
      </c>
      <c r="E7" s="39">
        <v>14</v>
      </c>
    </row>
    <row r="8" spans="1:8" x14ac:dyDescent="0.25">
      <c r="A8" s="37" t="s">
        <v>13</v>
      </c>
      <c r="B8" s="38">
        <v>8</v>
      </c>
      <c r="C8" s="39">
        <v>7</v>
      </c>
      <c r="D8" s="39">
        <v>6</v>
      </c>
      <c r="E8" s="39">
        <v>8</v>
      </c>
    </row>
    <row r="9" spans="1:8" ht="30.75" thickBot="1" x14ac:dyDescent="0.3">
      <c r="A9" s="40" t="s">
        <v>18</v>
      </c>
      <c r="B9" s="41">
        <v>3</v>
      </c>
      <c r="C9" s="42">
        <v>3</v>
      </c>
      <c r="D9" s="42">
        <v>3</v>
      </c>
      <c r="E9" s="42">
        <v>2</v>
      </c>
    </row>
    <row r="10" spans="1:8" ht="15.75" thickBot="1" x14ac:dyDescent="0.3">
      <c r="C10" s="34">
        <f>SUM(C6:C9)</f>
        <v>29</v>
      </c>
      <c r="D10" s="34">
        <f>SUM(D6:D9)</f>
        <v>31</v>
      </c>
      <c r="E10" s="34">
        <f>SUM(E6:E9)</f>
        <v>28</v>
      </c>
    </row>
    <row r="11" spans="1:8" s="12" customFormat="1" ht="21" x14ac:dyDescent="0.35">
      <c r="A11" s="12" t="s">
        <v>14</v>
      </c>
    </row>
    <row r="12" spans="1:8" ht="15.75" thickBot="1" x14ac:dyDescent="0.3"/>
    <row r="13" spans="1:8" x14ac:dyDescent="0.25">
      <c r="A13" s="44" t="s">
        <v>20</v>
      </c>
      <c r="B13" s="45"/>
      <c r="C13" s="13"/>
      <c r="D13" s="13"/>
      <c r="E13" s="13"/>
      <c r="F13" s="14"/>
      <c r="G13" s="14"/>
      <c r="H13" s="14"/>
    </row>
    <row r="14" spans="1:8" x14ac:dyDescent="0.25">
      <c r="A14" s="6"/>
      <c r="B14" s="7" t="s">
        <v>0</v>
      </c>
      <c r="C14" s="8" t="s">
        <v>8</v>
      </c>
      <c r="D14" s="15" t="s">
        <v>9</v>
      </c>
      <c r="E14" s="9" t="s">
        <v>10</v>
      </c>
      <c r="F14" s="16" t="s">
        <v>8</v>
      </c>
      <c r="G14" s="17" t="s">
        <v>9</v>
      </c>
      <c r="H14" s="18" t="s">
        <v>10</v>
      </c>
    </row>
    <row r="15" spans="1:8" x14ac:dyDescent="0.25">
      <c r="A15" s="5" t="s">
        <v>1</v>
      </c>
      <c r="B15" s="1">
        <v>0.05</v>
      </c>
      <c r="C15" s="11">
        <v>45</v>
      </c>
      <c r="D15" s="19">
        <v>50</v>
      </c>
      <c r="E15" s="20">
        <v>55</v>
      </c>
      <c r="F15" s="21">
        <f>(MIN($C15:$E15)/C15)*$B15*100</f>
        <v>5</v>
      </c>
      <c r="G15" s="21">
        <f t="shared" ref="G15:H16" si="0">(MIN($C15:$E15)/D15)*$B15*100</f>
        <v>4.5000000000000009</v>
      </c>
      <c r="H15" s="21">
        <f t="shared" si="0"/>
        <v>4.0909090909090917</v>
      </c>
    </row>
    <row r="16" spans="1:8" x14ac:dyDescent="0.25">
      <c r="A16" s="5" t="s">
        <v>2</v>
      </c>
      <c r="B16" s="1">
        <v>0.05</v>
      </c>
      <c r="C16" s="11">
        <v>45</v>
      </c>
      <c r="D16" s="19">
        <v>50</v>
      </c>
      <c r="E16" s="20">
        <v>55</v>
      </c>
      <c r="F16" s="21">
        <f>(MIN($C16:$E16)/C16)*$B16*100</f>
        <v>5</v>
      </c>
      <c r="G16" s="21">
        <f t="shared" si="0"/>
        <v>4.5000000000000009</v>
      </c>
      <c r="H16" s="21">
        <f t="shared" si="0"/>
        <v>4.0909090909090917</v>
      </c>
    </row>
    <row r="17" spans="1:8" x14ac:dyDescent="0.25">
      <c r="A17" s="5" t="s">
        <v>22</v>
      </c>
      <c r="B17" s="1">
        <v>0.09</v>
      </c>
      <c r="C17" s="43">
        <v>50</v>
      </c>
      <c r="D17" s="43">
        <v>55</v>
      </c>
      <c r="E17" s="43">
        <v>60</v>
      </c>
      <c r="F17" s="21">
        <f>(MIN($C17:$E18)/C17)*$B17*100</f>
        <v>9</v>
      </c>
      <c r="G17" s="21">
        <f t="shared" ref="G17:H18" si="1">(MIN($C17:$E18)/D17)*$B17*100</f>
        <v>8.1818181818181817</v>
      </c>
      <c r="H17" s="21">
        <f t="shared" si="1"/>
        <v>7.5</v>
      </c>
    </row>
    <row r="18" spans="1:8" x14ac:dyDescent="0.25">
      <c r="A18" s="5" t="s">
        <v>25</v>
      </c>
      <c r="B18" s="1">
        <v>0.09</v>
      </c>
      <c r="C18" s="43">
        <v>50</v>
      </c>
      <c r="D18" s="43">
        <v>55</v>
      </c>
      <c r="E18" s="43">
        <v>60</v>
      </c>
      <c r="F18" s="21">
        <f>(MIN($C18:$E19)/C18)*$B18*100</f>
        <v>9</v>
      </c>
      <c r="G18" s="21">
        <f t="shared" si="1"/>
        <v>8.1818181818181817</v>
      </c>
      <c r="H18" s="21">
        <f t="shared" si="1"/>
        <v>7.5</v>
      </c>
    </row>
    <row r="19" spans="1:8" x14ac:dyDescent="0.25">
      <c r="A19" s="5" t="s">
        <v>26</v>
      </c>
      <c r="B19" s="1">
        <v>0.12</v>
      </c>
      <c r="C19" s="11">
        <v>60</v>
      </c>
      <c r="D19" s="19">
        <v>55</v>
      </c>
      <c r="E19" s="20">
        <v>55</v>
      </c>
      <c r="F19" s="21">
        <f t="shared" ref="F19:F21" si="2">(MIN($C19:$E19)/C19)*$B19*100</f>
        <v>10.999999999999998</v>
      </c>
      <c r="G19" s="21">
        <f t="shared" ref="G19:G21" si="3">(MIN($C19:$E19)/D19)*$B19*100</f>
        <v>12</v>
      </c>
      <c r="H19" s="21">
        <f t="shared" ref="H19:H21" si="4">(MIN($C19:$E19)/E19)*$B19*100</f>
        <v>12</v>
      </c>
    </row>
    <row r="20" spans="1:8" x14ac:dyDescent="0.25">
      <c r="A20" s="5" t="s">
        <v>27</v>
      </c>
      <c r="B20" s="1">
        <v>0.12</v>
      </c>
      <c r="C20" s="11">
        <v>60</v>
      </c>
      <c r="D20" s="19">
        <v>55</v>
      </c>
      <c r="E20" s="20">
        <v>55</v>
      </c>
      <c r="F20" s="21">
        <f t="shared" si="2"/>
        <v>10.999999999999998</v>
      </c>
      <c r="G20" s="21">
        <f t="shared" si="3"/>
        <v>12</v>
      </c>
      <c r="H20" s="21">
        <f t="shared" si="4"/>
        <v>12</v>
      </c>
    </row>
    <row r="21" spans="1:8" x14ac:dyDescent="0.25">
      <c r="A21" s="5" t="s">
        <v>28</v>
      </c>
      <c r="B21" s="1">
        <v>0.12</v>
      </c>
      <c r="C21" s="11">
        <v>60</v>
      </c>
      <c r="D21" s="19">
        <v>55</v>
      </c>
      <c r="E21" s="20">
        <v>55</v>
      </c>
      <c r="F21" s="21">
        <f t="shared" si="2"/>
        <v>10.999999999999998</v>
      </c>
      <c r="G21" s="21">
        <f t="shared" si="3"/>
        <v>12</v>
      </c>
      <c r="H21" s="21">
        <f t="shared" si="4"/>
        <v>12</v>
      </c>
    </row>
    <row r="22" spans="1:8" x14ac:dyDescent="0.25">
      <c r="A22" s="5" t="s">
        <v>29</v>
      </c>
      <c r="B22" s="1">
        <v>0.12</v>
      </c>
      <c r="C22" s="43">
        <v>60</v>
      </c>
      <c r="D22" s="43">
        <v>60</v>
      </c>
      <c r="E22" s="43">
        <v>65</v>
      </c>
      <c r="F22" s="21">
        <f>(MIN($C22:$E23)/C22)*$B22*100</f>
        <v>12</v>
      </c>
      <c r="G22" s="21">
        <f t="shared" ref="G22:G23" si="5">(MIN($C22:$E23)/D22)*$B22*100</f>
        <v>12</v>
      </c>
      <c r="H22" s="21">
        <f t="shared" ref="H22:H23" si="6">(MIN($C22:$E23)/E22)*$B22*100</f>
        <v>11.076923076923077</v>
      </c>
    </row>
    <row r="23" spans="1:8" x14ac:dyDescent="0.25">
      <c r="A23" s="5" t="s">
        <v>30</v>
      </c>
      <c r="B23" s="1">
        <v>0.12</v>
      </c>
      <c r="C23" s="43">
        <v>60</v>
      </c>
      <c r="D23" s="43">
        <v>60</v>
      </c>
      <c r="E23" s="43">
        <v>65</v>
      </c>
      <c r="F23" s="21">
        <f>(MIN($C23:$E24)/C23)*$B23*100</f>
        <v>12</v>
      </c>
      <c r="G23" s="21">
        <f t="shared" si="5"/>
        <v>12</v>
      </c>
      <c r="H23" s="21">
        <f t="shared" si="6"/>
        <v>11.076923076923077</v>
      </c>
    </row>
    <row r="24" spans="1:8" x14ac:dyDescent="0.25">
      <c r="A24" s="5" t="s">
        <v>31</v>
      </c>
      <c r="B24" s="1">
        <v>0.12</v>
      </c>
      <c r="C24" s="20">
        <v>60</v>
      </c>
      <c r="D24" s="19">
        <v>60</v>
      </c>
      <c r="E24" s="20">
        <v>65</v>
      </c>
      <c r="F24" s="21">
        <f t="shared" ref="F24:H24" si="7">(MIN($C24:$E24)/C24)*$B24*100</f>
        <v>12</v>
      </c>
      <c r="G24" s="21">
        <f t="shared" si="7"/>
        <v>12</v>
      </c>
      <c r="H24" s="21">
        <f t="shared" si="7"/>
        <v>11.076923076923077</v>
      </c>
    </row>
    <row r="25" spans="1:8" x14ac:dyDescent="0.25">
      <c r="A25" s="22"/>
      <c r="B25" s="23">
        <f>SUM(B15:B24)</f>
        <v>1</v>
      </c>
      <c r="C25" s="23"/>
      <c r="D25" s="24"/>
      <c r="E25" s="24"/>
      <c r="F25" s="25">
        <f>SUM(F15:F24)</f>
        <v>97</v>
      </c>
      <c r="G25" s="25">
        <f>SUM(G15:G24)</f>
        <v>97.363636363636374</v>
      </c>
      <c r="H25" s="25">
        <f>SUM(H15:H24)</f>
        <v>92.412587412587428</v>
      </c>
    </row>
    <row r="26" spans="1:8" x14ac:dyDescent="0.25">
      <c r="A26" s="26"/>
      <c r="B26" s="4"/>
      <c r="C26" s="24"/>
      <c r="D26" s="24"/>
      <c r="E26" s="26"/>
      <c r="F26" s="27">
        <f>F25*0.75*0.65</f>
        <v>47.287500000000001</v>
      </c>
      <c r="G26" s="27">
        <f t="shared" ref="G26:H26" si="8">G25*0.75*0.65</f>
        <v>47.464772727272731</v>
      </c>
      <c r="H26" s="27">
        <f t="shared" si="8"/>
        <v>45.051136363636374</v>
      </c>
    </row>
    <row r="27" spans="1:8" x14ac:dyDescent="0.25">
      <c r="A27" s="26"/>
      <c r="B27" s="4"/>
      <c r="C27" s="24"/>
      <c r="D27" s="24"/>
      <c r="E27" s="26"/>
      <c r="F27" s="24"/>
      <c r="G27" s="26"/>
      <c r="H27" s="24"/>
    </row>
    <row r="28" spans="1:8" ht="15.75" thickBot="1" x14ac:dyDescent="0.3">
      <c r="F28" s="24"/>
      <c r="G28" s="26"/>
      <c r="H28" s="24"/>
    </row>
    <row r="29" spans="1:8" x14ac:dyDescent="0.25">
      <c r="A29" s="44" t="s">
        <v>21</v>
      </c>
      <c r="B29" s="45"/>
      <c r="C29" s="13"/>
      <c r="D29" s="13"/>
      <c r="E29" s="13"/>
      <c r="F29" s="14"/>
      <c r="G29" s="14"/>
      <c r="H29" s="14"/>
    </row>
    <row r="30" spans="1:8" x14ac:dyDescent="0.25">
      <c r="A30" s="6"/>
      <c r="B30" s="7" t="s">
        <v>0</v>
      </c>
      <c r="C30" s="8" t="s">
        <v>8</v>
      </c>
      <c r="D30" s="15" t="s">
        <v>9</v>
      </c>
      <c r="E30" s="9" t="s">
        <v>10</v>
      </c>
      <c r="F30" s="16" t="s">
        <v>8</v>
      </c>
      <c r="G30" s="17" t="s">
        <v>9</v>
      </c>
      <c r="H30" s="18" t="s">
        <v>10</v>
      </c>
    </row>
    <row r="31" spans="1:8" x14ac:dyDescent="0.25">
      <c r="A31" s="2" t="s">
        <v>23</v>
      </c>
      <c r="B31" s="3">
        <v>7.4999999999999997E-2</v>
      </c>
      <c r="C31" s="11">
        <v>45</v>
      </c>
      <c r="D31" s="19">
        <v>50</v>
      </c>
      <c r="E31" s="20">
        <v>55</v>
      </c>
      <c r="F31" s="21">
        <f>(MIN($C31:$E31)/C31)*$B31*100</f>
        <v>7.5</v>
      </c>
      <c r="G31" s="21">
        <f t="shared" ref="G31:H31" si="9">(MIN($C31:$E31)/D31)*$B31*100</f>
        <v>6.75</v>
      </c>
      <c r="H31" s="21">
        <f t="shared" si="9"/>
        <v>6.1363636363636367</v>
      </c>
    </row>
    <row r="32" spans="1:8" x14ac:dyDescent="0.25">
      <c r="A32" s="2" t="s">
        <v>24</v>
      </c>
      <c r="B32" s="3">
        <v>7.4999999999999997E-2</v>
      </c>
      <c r="C32" s="11">
        <v>50</v>
      </c>
      <c r="D32" s="19">
        <v>55</v>
      </c>
      <c r="E32" s="20">
        <v>60</v>
      </c>
      <c r="F32" s="21">
        <f t="shared" ref="F32:F36" si="10">(MIN($C32:$E32)/C32)*$B32*100</f>
        <v>7.5</v>
      </c>
      <c r="G32" s="21">
        <f t="shared" ref="G32:G36" si="11">(MIN($C32:$E32)/D32)*$B32*100</f>
        <v>6.8181818181818175</v>
      </c>
      <c r="H32" s="21">
        <f t="shared" ref="H32:H36" si="12">(MIN($C32:$E32)/E32)*$B32*100</f>
        <v>6.25</v>
      </c>
    </row>
    <row r="33" spans="1:8" x14ac:dyDescent="0.25">
      <c r="A33" s="2" t="s">
        <v>5</v>
      </c>
      <c r="B33" s="3">
        <v>0.15</v>
      </c>
      <c r="C33" s="11">
        <v>1800</v>
      </c>
      <c r="D33" s="19">
        <v>1750</v>
      </c>
      <c r="E33" s="20">
        <v>1700</v>
      </c>
      <c r="F33" s="21">
        <f t="shared" si="10"/>
        <v>14.166666666666666</v>
      </c>
      <c r="G33" s="21">
        <f t="shared" si="11"/>
        <v>14.571428571428571</v>
      </c>
      <c r="H33" s="21">
        <f t="shared" si="12"/>
        <v>15</v>
      </c>
    </row>
    <row r="34" spans="1:8" x14ac:dyDescent="0.25">
      <c r="A34" s="2" t="s">
        <v>3</v>
      </c>
      <c r="B34" s="3">
        <v>0.15</v>
      </c>
      <c r="C34" s="11">
        <v>1800</v>
      </c>
      <c r="D34" s="19">
        <v>1750</v>
      </c>
      <c r="E34" s="20">
        <v>1700</v>
      </c>
      <c r="F34" s="21">
        <f t="shared" si="10"/>
        <v>14.166666666666666</v>
      </c>
      <c r="G34" s="21">
        <f t="shared" si="11"/>
        <v>14.571428571428571</v>
      </c>
      <c r="H34" s="21">
        <f t="shared" si="12"/>
        <v>15</v>
      </c>
    </row>
    <row r="35" spans="1:8" ht="30" x14ac:dyDescent="0.25">
      <c r="A35" s="10" t="s">
        <v>6</v>
      </c>
      <c r="B35" s="3">
        <v>0.3</v>
      </c>
      <c r="C35" s="11">
        <v>2600</v>
      </c>
      <c r="D35" s="19">
        <v>2700</v>
      </c>
      <c r="E35" s="20">
        <v>2500</v>
      </c>
      <c r="F35" s="21">
        <f t="shared" si="10"/>
        <v>28.846153846153843</v>
      </c>
      <c r="G35" s="21">
        <f t="shared" si="11"/>
        <v>27.777777777777779</v>
      </c>
      <c r="H35" s="21">
        <f t="shared" si="12"/>
        <v>30</v>
      </c>
    </row>
    <row r="36" spans="1:8" ht="30" x14ac:dyDescent="0.25">
      <c r="A36" s="10" t="s">
        <v>4</v>
      </c>
      <c r="B36" s="3">
        <v>0.25</v>
      </c>
      <c r="C36" s="11">
        <v>1700</v>
      </c>
      <c r="D36" s="19">
        <v>1600</v>
      </c>
      <c r="E36" s="20">
        <v>1800</v>
      </c>
      <c r="F36" s="21">
        <f t="shared" si="10"/>
        <v>23.52941176470588</v>
      </c>
      <c r="G36" s="21">
        <f t="shared" si="11"/>
        <v>25</v>
      </c>
      <c r="H36" s="21">
        <f t="shared" si="12"/>
        <v>22.222222222222221</v>
      </c>
    </row>
    <row r="37" spans="1:8" x14ac:dyDescent="0.25">
      <c r="F37" s="25">
        <f>SUM(F31:F36)</f>
        <v>95.708898944193052</v>
      </c>
      <c r="G37" s="25">
        <f t="shared" ref="G37:H37" si="13">SUM(G31:G36)</f>
        <v>95.488816738816737</v>
      </c>
      <c r="H37" s="25">
        <f t="shared" si="13"/>
        <v>94.608585858585855</v>
      </c>
    </row>
    <row r="38" spans="1:8" ht="15.75" x14ac:dyDescent="0.25">
      <c r="B38" s="33"/>
      <c r="C38" s="33"/>
      <c r="D38" s="33"/>
      <c r="E38" s="33"/>
      <c r="F38" s="28">
        <f>F37*0.25*0.65</f>
        <v>15.552696078431371</v>
      </c>
      <c r="G38" s="28">
        <f t="shared" ref="G38:H38" si="14">G37*0.25*0.65</f>
        <v>15.516932720057721</v>
      </c>
      <c r="H38" s="28">
        <f t="shared" si="14"/>
        <v>15.373895202020202</v>
      </c>
    </row>
    <row r="39" spans="1:8" ht="15.75" thickBot="1" x14ac:dyDescent="0.3"/>
    <row r="40" spans="1:8" ht="15.75" thickBot="1" x14ac:dyDescent="0.3">
      <c r="A40" s="29" t="s">
        <v>15</v>
      </c>
      <c r="B40" s="30"/>
      <c r="C40" s="31"/>
      <c r="D40" s="31"/>
      <c r="E40" s="31"/>
      <c r="F40" s="32">
        <f>F38+F26</f>
        <v>62.840196078431376</v>
      </c>
      <c r="G40" s="32">
        <f>G38+G26</f>
        <v>62.981705447330455</v>
      </c>
      <c r="H40" s="32">
        <f>H38+H26</f>
        <v>60.425031565656575</v>
      </c>
    </row>
    <row r="41" spans="1:8" ht="15.75" thickBot="1" x14ac:dyDescent="0.3">
      <c r="A41" s="29" t="s">
        <v>16</v>
      </c>
      <c r="B41" s="30"/>
      <c r="C41" s="31"/>
      <c r="D41" s="31"/>
      <c r="E41" s="31"/>
      <c r="F41" s="32">
        <f>F40+C10</f>
        <v>91.840196078431376</v>
      </c>
      <c r="G41" s="32">
        <f>G40+D10</f>
        <v>93.981705447330455</v>
      </c>
      <c r="H41" s="32">
        <f>H40+E10</f>
        <v>88.425031565656582</v>
      </c>
    </row>
    <row r="43" spans="1:8" ht="15.75" x14ac:dyDescent="0.25">
      <c r="F43" s="33" t="s">
        <v>17</v>
      </c>
      <c r="G43" s="33"/>
      <c r="H43" s="33"/>
    </row>
  </sheetData>
  <mergeCells count="2">
    <mergeCell ref="A13:B13"/>
    <mergeCell ref="A29:B29"/>
  </mergeCells>
  <pageMargins left="0.7" right="0.7" top="0.75" bottom="0.75" header="0.3" footer="0.3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דוגמה מספרית</vt:lpstr>
      <vt:lpstr>'דוגמה מספרית'!WPrint_Area_W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Smadar Israel</dc:creator>
  <cp:lastModifiedBy>Amos Weizman</cp:lastModifiedBy>
  <cp:lastPrinted>2021-07-12T13:28:52Z</cp:lastPrinted>
  <dcterms:created xsi:type="dcterms:W3CDTF">2019-09-10T12:08:50Z</dcterms:created>
  <dcterms:modified xsi:type="dcterms:W3CDTF">2021-08-26T06:23:52Z</dcterms:modified>
</cp:coreProperties>
</file>