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X50tqNQgAPmq4WGVF59gv5pXmbRuIt+QYKiIVm2ey3plpWKgGmG43Kxi2FJ9rWyOofeq+iBeLCW8CYm3tiON7g==" workbookSaltValue="EagcbFupNd4FQx2wLUQdiQ==" workbookSpinCount="100000" lockStructure="1"/>
  <bookViews>
    <workbookView xWindow="0" yWindow="0" windowWidth="19290" windowHeight="8070"/>
  </bookViews>
  <sheets>
    <sheet name="כתב כמויות לקבלן" sheetId="3" r:id="rId1"/>
    <sheet name="לשימוש פנימי" sheetId="4" r:id="rId2"/>
    <sheet name="מרכז שחרורים" sheetId="2" r:id="rId3"/>
  </sheets>
  <definedNames>
    <definedName name="_xlnm.Print_Area" localSheetId="0">'כתב כמויות לקבלן'!$A$1:$G$61</definedName>
  </definedNames>
  <calcPr calcId="162913"/>
</workbook>
</file>

<file path=xl/calcChain.xml><?xml version="1.0" encoding="utf-8"?>
<calcChain xmlns="http://schemas.openxmlformats.org/spreadsheetml/2006/main">
  <c r="J59" i="3" l="1"/>
  <c r="J27" i="3"/>
  <c r="J28" i="3"/>
  <c r="J29" i="3"/>
  <c r="G28" i="3"/>
  <c r="G29" i="3"/>
  <c r="J61" i="3" l="1"/>
  <c r="J22" i="3"/>
  <c r="J23" i="3"/>
  <c r="J24" i="3"/>
  <c r="J32" i="3"/>
  <c r="J35" i="3"/>
  <c r="J36" i="3"/>
  <c r="J37" i="3"/>
  <c r="J38" i="3"/>
  <c r="J41" i="3"/>
  <c r="J43" i="3"/>
  <c r="J44" i="3"/>
  <c r="J47" i="3"/>
  <c r="J48" i="3"/>
  <c r="J21" i="3"/>
  <c r="J49" i="3" l="1"/>
  <c r="J45" i="3"/>
  <c r="J34" i="3"/>
  <c r="J25" i="3"/>
  <c r="J30" i="3"/>
  <c r="G44" i="3"/>
  <c r="D57" i="3" s="1"/>
  <c r="F57" i="3" s="1"/>
  <c r="G57" i="3" l="1"/>
  <c r="B56" i="4" l="1"/>
  <c r="G32" i="3" l="1"/>
  <c r="G37" i="3" l="1"/>
  <c r="G35" i="3"/>
  <c r="G23" i="3"/>
  <c r="G22" i="3"/>
  <c r="D54" i="3"/>
  <c r="F54" i="3" s="1"/>
  <c r="G48" i="3"/>
  <c r="G47" i="3"/>
  <c r="G41" i="3"/>
  <c r="G38" i="3"/>
  <c r="D56" i="3" l="1"/>
  <c r="F56" i="3" s="1"/>
  <c r="D58" i="3"/>
  <c r="F58" i="3" s="1"/>
  <c r="G36" i="3"/>
  <c r="D55" i="3" s="1"/>
  <c r="F55" i="3" s="1"/>
  <c r="G24" i="3"/>
  <c r="G21" i="3"/>
  <c r="G27" i="3"/>
  <c r="D52" i="3" l="1"/>
  <c r="F52" i="3" s="1"/>
  <c r="D53" i="3"/>
  <c r="F53" i="3" s="1"/>
  <c r="G55" i="3"/>
  <c r="G54" i="3"/>
  <c r="G58" i="3"/>
  <c r="G56" i="3"/>
  <c r="AB21" i="4"/>
  <c r="F21" i="4"/>
  <c r="E21" i="4"/>
  <c r="I21" i="4" s="1"/>
  <c r="M21" i="4" s="1"/>
  <c r="Q21" i="4" s="1"/>
  <c r="U21" i="4" s="1"/>
  <c r="Y21" i="4" s="1"/>
  <c r="D21" i="4"/>
  <c r="C21" i="4"/>
  <c r="B21" i="4"/>
  <c r="A21" i="4"/>
  <c r="G21" i="4"/>
  <c r="K21" i="4" s="1"/>
  <c r="G53" i="3" l="1"/>
  <c r="G52" i="3"/>
  <c r="O21" i="4"/>
  <c r="S21" i="4" s="1"/>
  <c r="W21" i="4" s="1"/>
  <c r="AA21" i="4" s="1"/>
  <c r="AD21" i="4"/>
  <c r="G59" i="3" l="1"/>
  <c r="G60" i="3"/>
  <c r="AC21" i="4"/>
  <c r="AE21" i="4" s="1"/>
  <c r="B31" i="4"/>
  <c r="G25" i="4"/>
  <c r="G61" i="3" l="1"/>
  <c r="G79" i="4"/>
  <c r="E16" i="4"/>
  <c r="B80" i="4" l="1"/>
  <c r="D59" i="4"/>
  <c r="E59" i="4"/>
  <c r="I59" i="4" s="1"/>
  <c r="F59" i="4"/>
  <c r="D60" i="4"/>
  <c r="E60" i="4"/>
  <c r="I60" i="4" s="1"/>
  <c r="F60" i="4"/>
  <c r="D61" i="4"/>
  <c r="E61" i="4"/>
  <c r="I61" i="4" s="1"/>
  <c r="F61" i="4"/>
  <c r="D62" i="4"/>
  <c r="E62" i="4"/>
  <c r="I62" i="4" s="1"/>
  <c r="F62" i="4"/>
  <c r="D63" i="4"/>
  <c r="E63" i="4"/>
  <c r="I63" i="4" s="1"/>
  <c r="F63" i="4"/>
  <c r="D64" i="4"/>
  <c r="E64" i="4"/>
  <c r="I64" i="4" s="1"/>
  <c r="F64" i="4"/>
  <c r="D65" i="4"/>
  <c r="E65" i="4"/>
  <c r="I65" i="4" s="1"/>
  <c r="F65" i="4"/>
  <c r="D51" i="4"/>
  <c r="E51" i="4"/>
  <c r="I51" i="4" s="1"/>
  <c r="F51" i="4"/>
  <c r="D42" i="4"/>
  <c r="E42" i="4"/>
  <c r="I42" i="4" s="1"/>
  <c r="F42" i="4"/>
  <c r="D43" i="4"/>
  <c r="E43" i="4"/>
  <c r="I43" i="4" s="1"/>
  <c r="M43" i="4" s="1"/>
  <c r="Q43" i="4" s="1"/>
  <c r="U43" i="4" s="1"/>
  <c r="Y43" i="4" s="1"/>
  <c r="F43" i="4"/>
  <c r="D31" i="4"/>
  <c r="E31" i="4"/>
  <c r="I31" i="4" s="1"/>
  <c r="M31" i="4" s="1"/>
  <c r="Q31" i="4" s="1"/>
  <c r="F31" i="4"/>
  <c r="D32" i="4"/>
  <c r="E32" i="4"/>
  <c r="I32" i="4" s="1"/>
  <c r="M32" i="4" s="1"/>
  <c r="Q32" i="4" s="1"/>
  <c r="F32" i="4"/>
  <c r="D33" i="4"/>
  <c r="E33" i="4"/>
  <c r="I33" i="4" s="1"/>
  <c r="M33" i="4" s="1"/>
  <c r="Q33" i="4" s="1"/>
  <c r="U33" i="4" s="1"/>
  <c r="Y33" i="4" s="1"/>
  <c r="F33" i="4"/>
  <c r="D34" i="4"/>
  <c r="E34" i="4"/>
  <c r="I34" i="4" s="1"/>
  <c r="M34" i="4" s="1"/>
  <c r="F34" i="4"/>
  <c r="D15" i="4"/>
  <c r="E15" i="4"/>
  <c r="I15" i="4" s="1"/>
  <c r="M15" i="4" s="1"/>
  <c r="F15" i="4"/>
  <c r="D16" i="4"/>
  <c r="I16" i="4"/>
  <c r="M16" i="4" s="1"/>
  <c r="Q16" i="4" s="1"/>
  <c r="U16" i="4" s="1"/>
  <c r="Y16" i="4" s="1"/>
  <c r="F16" i="4"/>
  <c r="D17" i="4"/>
  <c r="E17" i="4"/>
  <c r="I17" i="4" s="1"/>
  <c r="M17" i="4" s="1"/>
  <c r="Q17" i="4" s="1"/>
  <c r="U17" i="4" s="1"/>
  <c r="Y17" i="4" s="1"/>
  <c r="F17" i="4"/>
  <c r="D18" i="4"/>
  <c r="E18" i="4"/>
  <c r="I18" i="4" s="1"/>
  <c r="M18" i="4" s="1"/>
  <c r="Q18" i="4" s="1"/>
  <c r="U18" i="4" s="1"/>
  <c r="Y18" i="4" s="1"/>
  <c r="F18" i="4"/>
  <c r="D19" i="4"/>
  <c r="E19" i="4"/>
  <c r="I19" i="4" s="1"/>
  <c r="M19" i="4" s="1"/>
  <c r="Q19" i="4" s="1"/>
  <c r="U19" i="4" s="1"/>
  <c r="Y19" i="4" s="1"/>
  <c r="F19" i="4"/>
  <c r="D20" i="4"/>
  <c r="E20" i="4"/>
  <c r="I20" i="4" s="1"/>
  <c r="M20" i="4" s="1"/>
  <c r="Q20" i="4" s="1"/>
  <c r="U20" i="4" s="1"/>
  <c r="Y20" i="4" s="1"/>
  <c r="F20" i="4"/>
  <c r="D22" i="4"/>
  <c r="E22" i="4"/>
  <c r="I22" i="4" s="1"/>
  <c r="M22" i="4" s="1"/>
  <c r="Q22" i="4" s="1"/>
  <c r="U22" i="4" s="1"/>
  <c r="Y22" i="4" s="1"/>
  <c r="F22" i="4"/>
  <c r="D23" i="4"/>
  <c r="E23" i="4"/>
  <c r="I23" i="4" s="1"/>
  <c r="M23" i="4" s="1"/>
  <c r="Q23" i="4" s="1"/>
  <c r="U23" i="4" s="1"/>
  <c r="Y23" i="4" s="1"/>
  <c r="F23" i="4"/>
  <c r="B59" i="4"/>
  <c r="B60" i="4"/>
  <c r="B61" i="4"/>
  <c r="B62" i="4"/>
  <c r="B63" i="4"/>
  <c r="B64" i="4"/>
  <c r="B65" i="4"/>
  <c r="B51" i="4"/>
  <c r="B42" i="4"/>
  <c r="B43" i="4"/>
  <c r="B32" i="4"/>
  <c r="B33" i="4"/>
  <c r="B34" i="4"/>
  <c r="B15" i="4"/>
  <c r="B16" i="4"/>
  <c r="B17" i="4"/>
  <c r="B18" i="4"/>
  <c r="B19" i="4"/>
  <c r="B20" i="4"/>
  <c r="B22" i="4"/>
  <c r="B23" i="4"/>
  <c r="Z66" i="4"/>
  <c r="X66" i="4"/>
  <c r="V66" i="4"/>
  <c r="T66" i="4"/>
  <c r="R66" i="4"/>
  <c r="P66" i="4"/>
  <c r="N66" i="4"/>
  <c r="L66" i="4"/>
  <c r="J66" i="4"/>
  <c r="H66" i="4"/>
  <c r="AB65" i="4"/>
  <c r="AB64" i="4"/>
  <c r="AB63" i="4"/>
  <c r="AB62" i="4"/>
  <c r="AB61" i="4"/>
  <c r="AB60" i="4"/>
  <c r="AB59" i="4"/>
  <c r="Z52" i="4"/>
  <c r="X52" i="4"/>
  <c r="V52" i="4"/>
  <c r="T52" i="4"/>
  <c r="R52" i="4"/>
  <c r="P52" i="4"/>
  <c r="N52" i="4"/>
  <c r="L52" i="4"/>
  <c r="J52" i="4"/>
  <c r="H52" i="4"/>
  <c r="AB51" i="4"/>
  <c r="Z44" i="4"/>
  <c r="X44" i="4"/>
  <c r="V44" i="4"/>
  <c r="T44" i="4"/>
  <c r="R44" i="4"/>
  <c r="P44" i="4"/>
  <c r="N44" i="4"/>
  <c r="L44" i="4"/>
  <c r="J44" i="4"/>
  <c r="H44" i="4"/>
  <c r="AB43" i="4"/>
  <c r="AB42" i="4"/>
  <c r="Z35" i="4"/>
  <c r="X35" i="4"/>
  <c r="V35" i="4"/>
  <c r="T35" i="4"/>
  <c r="R35" i="4"/>
  <c r="P35" i="4"/>
  <c r="N35" i="4"/>
  <c r="L35" i="4"/>
  <c r="J35" i="4"/>
  <c r="H35" i="4"/>
  <c r="AB34" i="4"/>
  <c r="AB33" i="4"/>
  <c r="AB32" i="4"/>
  <c r="AB31" i="4"/>
  <c r="AB16" i="4"/>
  <c r="AB17" i="4"/>
  <c r="AB18" i="4"/>
  <c r="AB19" i="4"/>
  <c r="AB20" i="4"/>
  <c r="AB22" i="4"/>
  <c r="AB23" i="4"/>
  <c r="Z24" i="4"/>
  <c r="X24" i="4"/>
  <c r="V24" i="4"/>
  <c r="T24" i="4"/>
  <c r="R24" i="4"/>
  <c r="P24" i="4"/>
  <c r="N24" i="4"/>
  <c r="L24" i="4"/>
  <c r="J24" i="4"/>
  <c r="H24" i="4"/>
  <c r="AB15" i="4"/>
  <c r="B66" i="4"/>
  <c r="D7" i="4"/>
  <c r="F7" i="4"/>
  <c r="G7" i="4"/>
  <c r="D8" i="4"/>
  <c r="F8" i="4"/>
  <c r="G8" i="4"/>
  <c r="D9" i="4"/>
  <c r="F9" i="4"/>
  <c r="G9" i="4"/>
  <c r="D10" i="4"/>
  <c r="F10" i="4"/>
  <c r="G10" i="4"/>
  <c r="D11" i="4"/>
  <c r="F11" i="4"/>
  <c r="G11" i="4"/>
  <c r="B12" i="4"/>
  <c r="A14" i="4"/>
  <c r="B14" i="4"/>
  <c r="C14" i="4"/>
  <c r="D14" i="4"/>
  <c r="E14" i="4"/>
  <c r="F14" i="4"/>
  <c r="G14" i="4"/>
  <c r="A15" i="4"/>
  <c r="C15" i="4"/>
  <c r="A16" i="4"/>
  <c r="C16" i="4"/>
  <c r="A17" i="4"/>
  <c r="C17" i="4"/>
  <c r="A18" i="4"/>
  <c r="C18" i="4"/>
  <c r="A19" i="4"/>
  <c r="C19" i="4"/>
  <c r="A20" i="4"/>
  <c r="C20" i="4"/>
  <c r="A22" i="4"/>
  <c r="C22" i="4"/>
  <c r="A23" i="4"/>
  <c r="C23" i="4"/>
  <c r="B24" i="4"/>
  <c r="B25" i="4"/>
  <c r="B26" i="4"/>
  <c r="B28" i="4"/>
  <c r="A30" i="4"/>
  <c r="B30" i="4"/>
  <c r="C30" i="4"/>
  <c r="D30" i="4"/>
  <c r="E30" i="4"/>
  <c r="F30" i="4"/>
  <c r="G30" i="4"/>
  <c r="A31" i="4"/>
  <c r="C31" i="4"/>
  <c r="A32" i="4"/>
  <c r="C32" i="4"/>
  <c r="A33" i="4"/>
  <c r="C33" i="4"/>
  <c r="A34" i="4"/>
  <c r="C34" i="4"/>
  <c r="B35" i="4"/>
  <c r="B36" i="4"/>
  <c r="G36" i="4"/>
  <c r="B37" i="4"/>
  <c r="B39" i="4"/>
  <c r="A41" i="4"/>
  <c r="B41" i="4"/>
  <c r="C41" i="4"/>
  <c r="D41" i="4"/>
  <c r="E41" i="4"/>
  <c r="F41" i="4"/>
  <c r="G41" i="4"/>
  <c r="A42" i="4"/>
  <c r="C42" i="4"/>
  <c r="A43" i="4"/>
  <c r="C43" i="4"/>
  <c r="B44" i="4"/>
  <c r="B45" i="4"/>
  <c r="G45" i="4"/>
  <c r="B46" i="4"/>
  <c r="B48" i="4"/>
  <c r="A50" i="4"/>
  <c r="B50" i="4"/>
  <c r="C50" i="4"/>
  <c r="D50" i="4"/>
  <c r="E50" i="4"/>
  <c r="F50" i="4"/>
  <c r="G50" i="4"/>
  <c r="A51" i="4"/>
  <c r="C51" i="4"/>
  <c r="B52" i="4"/>
  <c r="B53" i="4"/>
  <c r="G53" i="4"/>
  <c r="B54" i="4"/>
  <c r="A59" i="4"/>
  <c r="C59" i="4"/>
  <c r="A60" i="4"/>
  <c r="C60" i="4"/>
  <c r="A61" i="4"/>
  <c r="C61" i="4"/>
  <c r="A62" i="4"/>
  <c r="C62" i="4"/>
  <c r="A63" i="4"/>
  <c r="C63" i="4"/>
  <c r="A64" i="4"/>
  <c r="C64" i="4"/>
  <c r="A65" i="4"/>
  <c r="C65" i="4"/>
  <c r="B67" i="4"/>
  <c r="G67" i="4"/>
  <c r="B68" i="4"/>
  <c r="B71" i="4"/>
  <c r="G71" i="4"/>
  <c r="B72" i="4"/>
  <c r="B73" i="4"/>
  <c r="B74" i="4"/>
  <c r="B75" i="4"/>
  <c r="B76" i="4"/>
  <c r="B77" i="4"/>
  <c r="B78" i="4"/>
  <c r="G78" i="4"/>
  <c r="B79" i="4"/>
  <c r="AB52" i="4" l="1"/>
  <c r="AB66" i="4"/>
  <c r="AB35" i="4"/>
  <c r="AB44" i="4"/>
  <c r="M65" i="4"/>
  <c r="Q65" i="4" s="1"/>
  <c r="U65" i="4" s="1"/>
  <c r="Y65" i="4" s="1"/>
  <c r="M61" i="4"/>
  <c r="Q61" i="4" s="1"/>
  <c r="U61" i="4" s="1"/>
  <c r="Y61" i="4" s="1"/>
  <c r="I66" i="4"/>
  <c r="M59" i="4"/>
  <c r="Q59" i="4" s="1"/>
  <c r="U59" i="4" s="1"/>
  <c r="M63" i="4"/>
  <c r="Q63" i="4" s="1"/>
  <c r="U63" i="4" s="1"/>
  <c r="Y63" i="4" s="1"/>
  <c r="I52" i="4"/>
  <c r="I44" i="4"/>
  <c r="M51" i="4"/>
  <c r="Q51" i="4" s="1"/>
  <c r="U51" i="4" s="1"/>
  <c r="M60" i="4"/>
  <c r="Q60" i="4" s="1"/>
  <c r="U60" i="4" s="1"/>
  <c r="Y60" i="4" s="1"/>
  <c r="M62" i="4"/>
  <c r="Q62" i="4" s="1"/>
  <c r="U62" i="4" s="1"/>
  <c r="Y62" i="4" s="1"/>
  <c r="M64" i="4"/>
  <c r="Q64" i="4" s="1"/>
  <c r="U64" i="4" s="1"/>
  <c r="Y64" i="4" s="1"/>
  <c r="M42" i="4"/>
  <c r="U32" i="4"/>
  <c r="Y32" i="4" s="1"/>
  <c r="U31" i="4"/>
  <c r="Q34" i="4"/>
  <c r="U34" i="4" s="1"/>
  <c r="Y34" i="4" s="1"/>
  <c r="I35" i="4"/>
  <c r="M35" i="4"/>
  <c r="Q15" i="4"/>
  <c r="M24" i="4"/>
  <c r="AB24" i="4"/>
  <c r="I24" i="4"/>
  <c r="C4" i="2" s="1"/>
  <c r="G18" i="4"/>
  <c r="AD18" i="4" l="1"/>
  <c r="K18" i="4"/>
  <c r="Q66" i="4"/>
  <c r="M52" i="4"/>
  <c r="Q52" i="4"/>
  <c r="M66" i="4"/>
  <c r="Y59" i="4"/>
  <c r="Y66" i="4" s="1"/>
  <c r="U66" i="4"/>
  <c r="Y51" i="4"/>
  <c r="Y52" i="4" s="1"/>
  <c r="U52" i="4"/>
  <c r="Q42" i="4"/>
  <c r="M44" i="4"/>
  <c r="Q35" i="4"/>
  <c r="Y31" i="4"/>
  <c r="Y35" i="4" s="1"/>
  <c r="U35" i="4"/>
  <c r="U15" i="4"/>
  <c r="Q24" i="4"/>
  <c r="G65" i="4"/>
  <c r="G64" i="4"/>
  <c r="G63" i="4"/>
  <c r="G62" i="4"/>
  <c r="G61" i="4"/>
  <c r="G60" i="4"/>
  <c r="G59" i="4"/>
  <c r="G43" i="4"/>
  <c r="G34" i="4"/>
  <c r="G33" i="4"/>
  <c r="G32" i="4"/>
  <c r="G23" i="4"/>
  <c r="G22" i="4"/>
  <c r="G20" i="4"/>
  <c r="G19" i="4"/>
  <c r="G17" i="4"/>
  <c r="G15" i="4"/>
  <c r="G51" i="4" l="1"/>
  <c r="AD51" i="4" s="1"/>
  <c r="G42" i="4"/>
  <c r="K42" i="4" s="1"/>
  <c r="AD20" i="4"/>
  <c r="K20" i="4"/>
  <c r="AD59" i="4"/>
  <c r="K59" i="4"/>
  <c r="AD63" i="4"/>
  <c r="K63" i="4"/>
  <c r="AD22" i="4"/>
  <c r="K22" i="4"/>
  <c r="K33" i="4"/>
  <c r="AD33" i="4"/>
  <c r="K60" i="4"/>
  <c r="AD60" i="4"/>
  <c r="AD64" i="4"/>
  <c r="K64" i="4"/>
  <c r="K32" i="4"/>
  <c r="AD32" i="4"/>
  <c r="AD23" i="4"/>
  <c r="K23" i="4"/>
  <c r="K34" i="4"/>
  <c r="AD34" i="4"/>
  <c r="AD61" i="4"/>
  <c r="K61" i="4"/>
  <c r="AD65" i="4"/>
  <c r="K65" i="4"/>
  <c r="O18" i="4"/>
  <c r="S18" i="4" s="1"/>
  <c r="W18" i="4" s="1"/>
  <c r="AA18" i="4" s="1"/>
  <c r="AD17" i="4"/>
  <c r="K17" i="4"/>
  <c r="K19" i="4"/>
  <c r="AD19" i="4"/>
  <c r="K43" i="4"/>
  <c r="AD43" i="4"/>
  <c r="AD62" i="4"/>
  <c r="K62" i="4"/>
  <c r="G31" i="4"/>
  <c r="G16" i="4"/>
  <c r="Q44" i="4"/>
  <c r="U42" i="4"/>
  <c r="Y15" i="4"/>
  <c r="Y24" i="4" s="1"/>
  <c r="U24" i="4"/>
  <c r="AD42" i="4" l="1"/>
  <c r="AD44" i="4" s="1"/>
  <c r="K51" i="4"/>
  <c r="K52" i="4" s="1"/>
  <c r="G52" i="4"/>
  <c r="O34" i="4"/>
  <c r="S34" i="4" s="1"/>
  <c r="W34" i="4" s="1"/>
  <c r="AA34" i="4" s="1"/>
  <c r="O33" i="4"/>
  <c r="S33" i="4" s="1"/>
  <c r="W33" i="4" s="1"/>
  <c r="AA33" i="4" s="1"/>
  <c r="G44" i="4"/>
  <c r="G66" i="4"/>
  <c r="O62" i="4"/>
  <c r="S62" i="4" s="1"/>
  <c r="W62" i="4" s="1"/>
  <c r="AA62" i="4" s="1"/>
  <c r="O17" i="4"/>
  <c r="S17" i="4" s="1"/>
  <c r="W17" i="4" s="1"/>
  <c r="AA17" i="4" s="1"/>
  <c r="AC18" i="4"/>
  <c r="AE18" i="4" s="1"/>
  <c r="O61" i="4"/>
  <c r="S61" i="4" s="1"/>
  <c r="W61" i="4" s="1"/>
  <c r="AA61" i="4" s="1"/>
  <c r="K44" i="4"/>
  <c r="O42" i="4"/>
  <c r="O59" i="4"/>
  <c r="K66" i="4"/>
  <c r="O43" i="4"/>
  <c r="S43" i="4" s="1"/>
  <c r="W43" i="4" s="1"/>
  <c r="AA43" i="4" s="1"/>
  <c r="O32" i="4"/>
  <c r="S32" i="4" s="1"/>
  <c r="W32" i="4" s="1"/>
  <c r="AA32" i="4" s="1"/>
  <c r="O60" i="4"/>
  <c r="S60" i="4" s="1"/>
  <c r="W60" i="4" s="1"/>
  <c r="AA60" i="4" s="1"/>
  <c r="AD52" i="4"/>
  <c r="AD66" i="4"/>
  <c r="O65" i="4"/>
  <c r="S65" i="4" s="1"/>
  <c r="W65" i="4" s="1"/>
  <c r="AA65" i="4" s="1"/>
  <c r="O23" i="4"/>
  <c r="S23" i="4" s="1"/>
  <c r="W23" i="4" s="1"/>
  <c r="AA23" i="4" s="1"/>
  <c r="O64" i="4"/>
  <c r="S64" i="4" s="1"/>
  <c r="W64" i="4" s="1"/>
  <c r="AA64" i="4" s="1"/>
  <c r="O22" i="4"/>
  <c r="S22" i="4" s="1"/>
  <c r="W22" i="4" s="1"/>
  <c r="AA22" i="4" s="1"/>
  <c r="O63" i="4"/>
  <c r="S63" i="4" s="1"/>
  <c r="W63" i="4" s="1"/>
  <c r="AA63" i="4" s="1"/>
  <c r="O20" i="4"/>
  <c r="S20" i="4" s="1"/>
  <c r="W20" i="4" s="1"/>
  <c r="AA20" i="4" s="1"/>
  <c r="O19" i="4"/>
  <c r="S19" i="4" s="1"/>
  <c r="W19" i="4" s="1"/>
  <c r="AA19" i="4" s="1"/>
  <c r="G35" i="4"/>
  <c r="K31" i="4"/>
  <c r="AD31" i="4"/>
  <c r="AD35" i="4" s="1"/>
  <c r="AD16" i="4"/>
  <c r="K16" i="4"/>
  <c r="AD15" i="4"/>
  <c r="K15" i="4"/>
  <c r="G24" i="4"/>
  <c r="Y42" i="4"/>
  <c r="U44" i="4"/>
  <c r="O51" i="4" l="1"/>
  <c r="S51" i="4" s="1"/>
  <c r="AC63" i="4"/>
  <c r="AE63" i="4" s="1"/>
  <c r="AC23" i="4"/>
  <c r="AE23" i="4" s="1"/>
  <c r="AC20" i="4"/>
  <c r="AE20" i="4" s="1"/>
  <c r="AC65" i="4"/>
  <c r="AE65" i="4" s="1"/>
  <c r="AC62" i="4"/>
  <c r="AE62" i="4" s="1"/>
  <c r="AC17" i="4"/>
  <c r="AE17" i="4" s="1"/>
  <c r="AC33" i="4"/>
  <c r="AE33" i="4" s="1"/>
  <c r="S42" i="4"/>
  <c r="O44" i="4"/>
  <c r="G74" i="4"/>
  <c r="G46" i="4"/>
  <c r="O66" i="4"/>
  <c r="S59" i="4"/>
  <c r="AC60" i="4"/>
  <c r="AE60" i="4" s="1"/>
  <c r="AC32" i="4"/>
  <c r="AE32" i="4" s="1"/>
  <c r="AC34" i="4"/>
  <c r="AE34" i="4" s="1"/>
  <c r="AC19" i="4"/>
  <c r="AE19" i="4" s="1"/>
  <c r="AC22" i="4"/>
  <c r="AE22" i="4" s="1"/>
  <c r="AC64" i="4"/>
  <c r="AE64" i="4" s="1"/>
  <c r="AC43" i="4"/>
  <c r="AE43" i="4" s="1"/>
  <c r="AC61" i="4"/>
  <c r="AE61" i="4" s="1"/>
  <c r="G76" i="4"/>
  <c r="G68" i="4"/>
  <c r="G75" i="4"/>
  <c r="G54" i="4"/>
  <c r="AD24" i="4"/>
  <c r="O31" i="4"/>
  <c r="K35" i="4"/>
  <c r="G37" i="4"/>
  <c r="O16" i="4"/>
  <c r="S16" i="4" s="1"/>
  <c r="W16" i="4" s="1"/>
  <c r="AA16" i="4" s="1"/>
  <c r="AC16" i="4" s="1"/>
  <c r="AE16" i="4" s="1"/>
  <c r="G26" i="4"/>
  <c r="K24" i="4"/>
  <c r="D4" i="2" s="1"/>
  <c r="O15" i="4"/>
  <c r="Y44" i="4"/>
  <c r="O52" i="4" l="1"/>
  <c r="W51" i="4"/>
  <c r="S52" i="4"/>
  <c r="S66" i="4"/>
  <c r="W59" i="4"/>
  <c r="S44" i="4"/>
  <c r="W42" i="4"/>
  <c r="G73" i="4"/>
  <c r="S31" i="4"/>
  <c r="O35" i="4"/>
  <c r="S15" i="4"/>
  <c r="O24" i="4"/>
  <c r="G72" i="4"/>
  <c r="G77" i="4" l="1"/>
  <c r="W52" i="4"/>
  <c r="AA51" i="4"/>
  <c r="AA52" i="4" s="1"/>
  <c r="AA59" i="4"/>
  <c r="AA66" i="4" s="1"/>
  <c r="W66" i="4"/>
  <c r="AA42" i="4"/>
  <c r="AA44" i="4" s="1"/>
  <c r="W44" i="4"/>
  <c r="S35" i="4"/>
  <c r="W31" i="4"/>
  <c r="W15" i="4"/>
  <c r="S24" i="4"/>
  <c r="E9" i="2"/>
  <c r="F9" i="2"/>
  <c r="G9" i="2"/>
  <c r="H9" i="2"/>
  <c r="I9" i="2"/>
  <c r="G80" i="4" l="1"/>
  <c r="AC42" i="4"/>
  <c r="AC44" i="4" s="1"/>
  <c r="AC51" i="4"/>
  <c r="AC59" i="4"/>
  <c r="W35" i="4"/>
  <c r="AA31" i="4"/>
  <c r="AA15" i="4"/>
  <c r="W24" i="4"/>
  <c r="AE42" i="4" l="1"/>
  <c r="AE44" i="4" s="1"/>
  <c r="AC52" i="4"/>
  <c r="AE51" i="4"/>
  <c r="AE52" i="4" s="1"/>
  <c r="AE59" i="4"/>
  <c r="AE66" i="4" s="1"/>
  <c r="AC66" i="4"/>
  <c r="AA35" i="4"/>
  <c r="AC31" i="4"/>
  <c r="AA24" i="4"/>
  <c r="AC15" i="4"/>
  <c r="AE31" i="4" l="1"/>
  <c r="AE35" i="4" s="1"/>
  <c r="AC35" i="4"/>
  <c r="AC24" i="4"/>
  <c r="AE15" i="4"/>
  <c r="AE24" i="4" s="1"/>
  <c r="D6" i="2" l="1"/>
  <c r="D9" i="2" s="1"/>
  <c r="C6" i="2" l="1"/>
  <c r="C9" i="2" s="1"/>
  <c r="B7" i="4"/>
  <c r="A8" i="4"/>
  <c r="B9" i="4"/>
  <c r="A10" i="4"/>
  <c r="B10" i="4"/>
  <c r="A9" i="4"/>
  <c r="B8" i="4"/>
  <c r="A7" i="4"/>
  <c r="J39" i="3"/>
</calcChain>
</file>

<file path=xl/sharedStrings.xml><?xml version="1.0" encoding="utf-8"?>
<sst xmlns="http://schemas.openxmlformats.org/spreadsheetml/2006/main" count="323" uniqueCount="99">
  <si>
    <t xml:space="preserve">פרק מס' 1 </t>
  </si>
  <si>
    <t>סעיף מס'</t>
  </si>
  <si>
    <t>תאור</t>
  </si>
  <si>
    <t>יחידת מידה</t>
  </si>
  <si>
    <t>כמות</t>
  </si>
  <si>
    <t>מחיר יח' (₪)</t>
  </si>
  <si>
    <t>סך הכל (₪)</t>
  </si>
  <si>
    <t>חשבון 1</t>
  </si>
  <si>
    <t>חשבון 2</t>
  </si>
  <si>
    <t>חשבון 3</t>
  </si>
  <si>
    <t>סה"כ בוצע</t>
  </si>
  <si>
    <t>סה"כ לפי כתב כמויות מקורי</t>
  </si>
  <si>
    <t>חשבון מס' 1</t>
  </si>
  <si>
    <t>חשבון מס 2</t>
  </si>
  <si>
    <t>סה"כ חשבון</t>
  </si>
  <si>
    <t>הפחתת דמי עיכוב</t>
  </si>
  <si>
    <t>קנסות</t>
  </si>
  <si>
    <t>אחר</t>
  </si>
  <si>
    <t>סה"כ שחרור במערכת</t>
  </si>
  <si>
    <t>תאריך</t>
  </si>
  <si>
    <t>תאריך שחרור במערכת</t>
  </si>
  <si>
    <t>שינוי כמות</t>
  </si>
  <si>
    <t>יתרה</t>
  </si>
  <si>
    <t>שיעור דמי עיכוב</t>
  </si>
  <si>
    <t>חשבון 4</t>
  </si>
  <si>
    <t>חשבון 5</t>
  </si>
  <si>
    <t>חשבון 6</t>
  </si>
  <si>
    <t>חשבון 7</t>
  </si>
  <si>
    <t>חשבון 8</t>
  </si>
  <si>
    <t>חשבון 9</t>
  </si>
  <si>
    <t>חשבון 10</t>
  </si>
  <si>
    <t>סה"כ כמות שבוצעה</t>
  </si>
  <si>
    <t>סה"כ שוחרר לפי חשבונות</t>
  </si>
  <si>
    <t>שם הקניין:</t>
  </si>
  <si>
    <t>שיוך ביצוע:</t>
  </si>
  <si>
    <t xml:space="preserve">מספר הליך: </t>
  </si>
  <si>
    <t>שם הקבלן/ספק:</t>
  </si>
  <si>
    <t>תיאור העבודה:</t>
  </si>
  <si>
    <t xml:space="preserve">מספר תקציב: </t>
  </si>
  <si>
    <t>תאריך:</t>
  </si>
  <si>
    <t>הנחה כללית</t>
  </si>
  <si>
    <t>אתר:</t>
  </si>
  <si>
    <t>סה"כ לפני מע"מ</t>
  </si>
  <si>
    <t>;</t>
  </si>
  <si>
    <t>אשקלון</t>
  </si>
  <si>
    <t>מהנדס מלווה:</t>
  </si>
  <si>
    <t>הערה</t>
  </si>
  <si>
    <t>מימון ויקטור</t>
  </si>
  <si>
    <t>פרק מס' 1 - מובילים, תעלות, חבקים</t>
  </si>
  <si>
    <t>אספקה הובלה התקנה וחיבור צינור קוברה "2 עם חוט משיכה מניילון שזור 8 מ"מ , הצינור יותקן תחת האדמה, ויצא משני צידיו 50 ס"מ מעלה, חיבורים תקניים ואיטומים בין הצינורות לטובת הזנת גוף התאורה.</t>
  </si>
  <si>
    <t>אספקה הובלה התקנה וחיבור צינור קוברה "2 עם חוט משיכה מניילון שזור 8 מ"מ , הצינור יותקן תחת האדמה, ויצא משני צידיו 50 ס"מ מעלה, חיבורים תקניים ואיטומים בין הצינורות לטובת הזנת המצלמה.</t>
  </si>
  <si>
    <t>פרק מס' 2 - ציוד כבלים ומוליכים</t>
  </si>
  <si>
    <t>פרק מס' 3 - עבודות חשמל</t>
  </si>
  <si>
    <t>אספקה הובלה התקנה וחיבור בשני קצוותיו של כבל N2XY בחתך 3X2.5 ממ"ר מושחל בצינורות באוויר/בקרקע, הכבל יושחל על העמוד ובזרוע מגוף התאורה לקופסאת חשמל כולל כל החיבורים החשמליים משני קצוותיו וכל חומרי העזר הנדרשים.</t>
  </si>
  <si>
    <t>פרק מס' 4 - עמודי תאורה וזרועות</t>
  </si>
  <si>
    <t>אספקה הובלה התקנה וחיבור זרוע יחידה מפלדה מגולונת בקוטר "2 ובאורך עד 5 מ' לפנס אשר מותקנת על גבי עמוד העץ, חיבור הזרוע יבוצע ע"י שני פסי נירוסטה לפחות.</t>
  </si>
  <si>
    <t>פרק מס' 5 - עבודות חפירה</t>
  </si>
  <si>
    <t xml:space="preserve">עבודת לילה לכיוון גוף התאורה עפ"י דרישת מפקח קצא"א, עבודת הלילה תכלול משאית מנוף סל וחשמלאי בעל רישיון מתאים. </t>
  </si>
  <si>
    <t>פרק מס' 2</t>
  </si>
  <si>
    <t>פרק מס' 3</t>
  </si>
  <si>
    <t>פרק מס' 4</t>
  </si>
  <si>
    <t>פרק מס' 5</t>
  </si>
  <si>
    <t>מטר</t>
  </si>
  <si>
    <t>יח'</t>
  </si>
  <si>
    <t>קומפ'</t>
  </si>
  <si>
    <t>אספקה לאתר עמוד עץ באורך 10 מ'.</t>
  </si>
  <si>
    <t>ימים</t>
  </si>
  <si>
    <t>אספקה הובלה התקנה וחיבור צינורות פלסטיים כפיפים "1 - "כבה מאליו" עמידים בקרני UV כולל אביזרי חיבור , הצינור יוצמד לעמוד התאורה באמצעות חבק מנירוסטה, הצינור יותקן לאורך עמודי התאורה החדשים שיותקנו מקצה העמוד עד לתחתית העמוד. שני צינורות במקביל לכל עמוד לטובת מצלמות וגופי התאורה.הצינור יוצמד לעמוד התאורה באמצעות חבק מנירוסטה</t>
  </si>
  <si>
    <t>פרק מס' 7 - בדיקת המתקן</t>
  </si>
  <si>
    <t>פרק מס' 6 - גופי התאורה</t>
  </si>
  <si>
    <t>פרק מס' 7</t>
  </si>
  <si>
    <t xml:space="preserve">הנחה ב  (₪) </t>
  </si>
  <si>
    <t>סה"כ לפני הנחה (₪)</t>
  </si>
  <si>
    <t>סה"כ לאחר הנחה (₪)</t>
  </si>
  <si>
    <t>ריכוז פרקים</t>
  </si>
  <si>
    <t>הנחה ב (%)</t>
  </si>
  <si>
    <t>סימון מספרי עמוד ע"י פח נירוסטה בגודל 100X100 מ"מ וקביעתו על העמוד, סימון כבלים,מאזים וכל אביזר חשמלי שמותקן.</t>
  </si>
  <si>
    <t>אספקה הובלה התקנה וחיבור צינורות פלסטיים פוליאמיד "2 עמידים בקרני UV כולל אביזרי חיבור ,  הצינור יותקן על הגדר ע"י גיד קשיח מבודד בצבע שחור בקוטר 1.5 ממ"ר.</t>
  </si>
  <si>
    <t>חפירה ידנית וכיסוי חזרה לגובה הקרקע בעומק 80 ס"מ להנחת צינור שרשורי 2"</t>
  </si>
  <si>
    <t>בדיקת המתקן באמצעות בודק חשמל סוג 3 המאושר ע"י קצא"א כולל כל התיקונים הנדרשים והשתתפות בבדיקה חוזרת עפ"י צורך.</t>
  </si>
  <si>
    <t>פרק מס' 6</t>
  </si>
  <si>
    <t>סה"כ הפרקים</t>
  </si>
  <si>
    <t>אומדן</t>
  </si>
  <si>
    <t>סהכ פרק 1</t>
  </si>
  <si>
    <t>סהכ פרק 2</t>
  </si>
  <si>
    <t>סהכ פרק 3</t>
  </si>
  <si>
    <t>סהכ פרק 7</t>
  </si>
  <si>
    <t>סהכ פרק 6</t>
  </si>
  <si>
    <t>סהכ פרק 5</t>
  </si>
  <si>
    <t>סהכ פרק 4</t>
  </si>
  <si>
    <t xml:space="preserve"> </t>
  </si>
  <si>
    <t xml:space="preserve">החלפת עמודי תאורה מעץ במתקן אשקלון </t>
  </si>
  <si>
    <t>י"ע</t>
  </si>
  <si>
    <t xml:space="preserve">כנ"ל כבל עד 5X16 ממ"ר </t>
  </si>
  <si>
    <t xml:space="preserve">כנ"ל כבל עד 5X25 ממ"ר </t>
  </si>
  <si>
    <t>הצבת עמוד עץ בגובה 10 מטר  צביעת העמוד בצבע ביטומני בחלק שנמצא בקרקע, קידוח בור יסוד בעומק 2 מטרים לפחות, הצבה נכונה של העמוד בתוך הבור , מילוי הבור, הידוק וכו'. סעיף זה יכלול פירוק ופינוי עמוד העץ הקיים והתקנה מחדש של כל האביזרים המותקנים, אביזרים תקינים יותקנו מחדש, אביזרים תקולים יוחלפו בהתאם לתמחור בכתב הכמויות</t>
  </si>
  <si>
    <t>אספקה הובלה התקנה וחיבור לוח חשמל כולל פירוק והתקנת כל האביזרים הנלווים עבור חשמל/תקשורת מצלמות כמתואר בסעיף 2.5 במפרט</t>
  </si>
  <si>
    <r>
      <rPr>
        <u/>
        <sz val="12"/>
        <rFont val="Narkisim"/>
        <family val="2"/>
      </rPr>
      <t xml:space="preserve">לדוגמא או שווה ערך:    </t>
    </r>
    <r>
      <rPr>
        <sz val="12"/>
        <rFont val="Narkisim"/>
        <family val="2"/>
        <charset val="177"/>
      </rPr>
      <t xml:space="preserve">                  </t>
    </r>
    <r>
      <rPr>
        <sz val="12"/>
        <rFont val="Narkisim"/>
        <family val="2"/>
        <charset val="177"/>
      </rPr>
      <t xml:space="preserve">אספקה הובלה התקנה וחיבור גוף תאורה לד 120 וואט תוצרת tosca גוון אור 4000K בנוי מלדים   Ra&gt;70   עם אחריות לחמש שנים.       * אישור פיקוד העורף.                     * אישור נתיבי ישראל                                </t>
    </r>
    <r>
      <rPr>
        <b/>
        <u/>
        <sz val="12"/>
        <rFont val="Narkisim"/>
        <family val="2"/>
      </rPr>
      <t/>
    </r>
  </si>
  <si>
    <t>29.1.2023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</si>
</sst>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quot;₪&quot;\ #,##0.00"/>
    <numFmt numFmtId="165" formatCode="0.0"/>
    <numFmt numFmtId="166" formatCode="_ [$₪-40D]\ * #,##0.00_ ;_ [$₪-40D]\ * \-#,##0.00_ ;_ [$₪-40D]\ * &quot;-&quot;??_ ;_ @_ "/>
    <numFmt numFmtId="167" formatCode="0.0%"/>
  </numFmts>
  <fonts count="17" x14ac:knownFonts="1">
    <font>
      <sz val="11"/>
      <color theme="1"/>
      <name val="Arial"/>
      <family val="2"/>
      <scheme val="minor"/>
    </font>
    <font>
      <sz val="11"/>
      <color theme="1"/>
      <name val="Arial"/>
      <family val="2"/>
      <scheme val="minor"/>
    </font>
    <font>
      <b/>
      <sz val="14"/>
      <name val="Narkisim"/>
      <family val="2"/>
      <charset val="177"/>
    </font>
    <font>
      <b/>
      <sz val="14"/>
      <color rgb="FF0000FF"/>
      <name val="Narkisim"/>
      <family val="2"/>
      <charset val="177"/>
    </font>
    <font>
      <b/>
      <sz val="14"/>
      <name val="Narkisim"/>
      <family val="2"/>
      <charset val="177"/>
    </font>
    <font>
      <b/>
      <u/>
      <sz val="14"/>
      <color rgb="FF0000FF"/>
      <name val="Narkisim"/>
      <family val="2"/>
      <charset val="177"/>
    </font>
    <font>
      <sz val="12"/>
      <name val="Narkisim"/>
      <family val="2"/>
      <charset val="177"/>
    </font>
    <font>
      <b/>
      <sz val="12"/>
      <name val="Narkisim"/>
      <family val="2"/>
      <charset val="177"/>
    </font>
    <font>
      <sz val="12"/>
      <name val="Narkisim"/>
      <family val="2"/>
      <charset val="177"/>
    </font>
    <font>
      <sz val="12"/>
      <name val="David"/>
      <family val="2"/>
      <charset val="177"/>
    </font>
    <font>
      <sz val="14"/>
      <name val="Narkisim"/>
      <family val="2"/>
      <charset val="177"/>
    </font>
    <font>
      <b/>
      <sz val="12"/>
      <color rgb="FF0000FF"/>
      <name val="Narkisim"/>
      <family val="2"/>
      <charset val="177"/>
    </font>
    <font>
      <sz val="10"/>
      <name val="Aharoni"/>
      <charset val="177"/>
    </font>
    <font>
      <sz val="12"/>
      <name val="Narkisim"/>
      <family val="2"/>
      <charset val="177"/>
    </font>
    <font>
      <sz val="12"/>
      <name val="Narkisim"/>
      <family val="2"/>
    </font>
    <font>
      <b/>
      <u/>
      <sz val="12"/>
      <name val="Narkisim"/>
      <family val="2"/>
    </font>
    <font>
      <u/>
      <sz val="12"/>
      <name val="Narkisim"/>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theme="0"/>
        <bgColor indexed="64"/>
      </patternFill>
    </fill>
    <fill>
      <patternFill patternType="solid">
        <fgColor rgb="FF00B0F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0" fontId="9" fillId="0" borderId="0"/>
    <xf numFmtId="9" fontId="1" fillId="0" borderId="0" applyFont="0" applyFill="0" applyBorder="0" applyAlignment="0" applyProtection="0"/>
    <xf numFmtId="0" fontId="12" fillId="0" borderId="0"/>
  </cellStyleXfs>
  <cellXfs count="210">
    <xf numFmtId="0" fontId="0" fillId="0" borderId="0" xfId="0"/>
    <xf numFmtId="0" fontId="2" fillId="0" borderId="0" xfId="0" applyFont="1" applyProtection="1"/>
    <xf numFmtId="0" fontId="2" fillId="0" borderId="0" xfId="0" applyFont="1" applyProtection="1">
      <protection locked="0"/>
    </xf>
    <xf numFmtId="4" fontId="2" fillId="0" borderId="0" xfId="0" applyNumberFormat="1" applyFont="1" applyProtection="1">
      <protection locked="0"/>
    </xf>
    <xf numFmtId="164" fontId="4" fillId="0" borderId="0" xfId="0" applyNumberFormat="1" applyFont="1" applyProtection="1"/>
    <xf numFmtId="165" fontId="6" fillId="2" borderId="1" xfId="0" applyNumberFormat="1" applyFont="1" applyFill="1" applyBorder="1" applyAlignment="1" applyProtection="1">
      <alignment horizontal="center" vertical="top" wrapText="1"/>
    </xf>
    <xf numFmtId="2" fontId="7" fillId="2" borderId="1" xfId="0" applyNumberFormat="1" applyFont="1" applyFill="1" applyBorder="1" applyAlignment="1" applyProtection="1">
      <alignment horizontal="center" vertical="top" wrapText="1"/>
    </xf>
    <xf numFmtId="43" fontId="7" fillId="2" borderId="1" xfId="1" applyFont="1" applyFill="1" applyBorder="1" applyAlignment="1" applyProtection="1">
      <alignment horizontal="center" vertical="top" wrapText="1"/>
    </xf>
    <xf numFmtId="0" fontId="8" fillId="0" borderId="0" xfId="0" applyFont="1" applyProtection="1"/>
    <xf numFmtId="2" fontId="8" fillId="3" borderId="2" xfId="0" applyNumberFormat="1" applyFont="1" applyFill="1" applyBorder="1" applyAlignment="1" applyProtection="1">
      <alignment horizontal="center" vertical="top" wrapText="1"/>
    </xf>
    <xf numFmtId="0" fontId="8" fillId="0" borderId="0" xfId="0" applyFont="1" applyProtection="1">
      <protection locked="0"/>
    </xf>
    <xf numFmtId="2" fontId="8" fillId="3" borderId="3" xfId="0" applyNumberFormat="1" applyFont="1" applyFill="1" applyBorder="1" applyAlignment="1" applyProtection="1">
      <alignment horizontal="center" vertical="top" wrapText="1"/>
    </xf>
    <xf numFmtId="0" fontId="8" fillId="0" borderId="0" xfId="0" applyFont="1" applyAlignment="1" applyProtection="1">
      <alignment vertical="top" wrapText="1"/>
    </xf>
    <xf numFmtId="0" fontId="2" fillId="0" borderId="0" xfId="0" applyFont="1" applyAlignment="1" applyProtection="1">
      <alignment vertical="top" wrapText="1"/>
    </xf>
    <xf numFmtId="4" fontId="8" fillId="3" borderId="12" xfId="0" applyNumberFormat="1" applyFont="1" applyFill="1" applyBorder="1" applyAlignment="1" applyProtection="1">
      <alignment vertical="top" wrapText="1"/>
    </xf>
    <xf numFmtId="4" fontId="8" fillId="3" borderId="14" xfId="0" applyNumberFormat="1" applyFont="1" applyFill="1" applyBorder="1" applyAlignment="1" applyProtection="1">
      <alignment vertical="top" wrapText="1"/>
    </xf>
    <xf numFmtId="4" fontId="8" fillId="3" borderId="15" xfId="0" applyNumberFormat="1" applyFont="1" applyFill="1" applyBorder="1" applyAlignment="1" applyProtection="1">
      <alignment vertical="top" wrapText="1"/>
    </xf>
    <xf numFmtId="4" fontId="8" fillId="0" borderId="0" xfId="0" applyNumberFormat="1" applyFont="1" applyProtection="1">
      <protection locked="0"/>
    </xf>
    <xf numFmtId="164" fontId="8" fillId="0" borderId="0" xfId="0" applyNumberFormat="1" applyFont="1" applyProtection="1"/>
    <xf numFmtId="2" fontId="5" fillId="0" borderId="0" xfId="0" applyNumberFormat="1" applyFont="1" applyBorder="1" applyAlignment="1" applyProtection="1">
      <alignment horizontal="right" vertical="top" wrapText="1"/>
    </xf>
    <xf numFmtId="0" fontId="8" fillId="0" borderId="9" xfId="0" applyFont="1" applyBorder="1" applyAlignment="1" applyProtection="1">
      <alignment vertical="top" wrapText="1"/>
    </xf>
    <xf numFmtId="0" fontId="8" fillId="0" borderId="3" xfId="0" applyFont="1" applyBorder="1" applyAlignment="1" applyProtection="1">
      <alignment vertical="top" wrapText="1"/>
    </xf>
    <xf numFmtId="0" fontId="8" fillId="0" borderId="5" xfId="0" applyFont="1" applyBorder="1" applyAlignment="1" applyProtection="1">
      <alignment vertical="top" wrapText="1"/>
    </xf>
    <xf numFmtId="4" fontId="8" fillId="0" borderId="9" xfId="0" applyNumberFormat="1" applyFont="1" applyBorder="1" applyAlignment="1" applyProtection="1">
      <alignment vertical="top" wrapText="1"/>
    </xf>
    <xf numFmtId="4" fontId="8" fillId="0" borderId="3" xfId="0" applyNumberFormat="1" applyFont="1" applyBorder="1" applyAlignment="1" applyProtection="1">
      <alignment vertical="top" wrapText="1"/>
    </xf>
    <xf numFmtId="4" fontId="8" fillId="0" borderId="5" xfId="0" applyNumberFormat="1" applyFont="1" applyBorder="1" applyAlignment="1" applyProtection="1">
      <alignment vertical="top" wrapText="1"/>
    </xf>
    <xf numFmtId="4" fontId="8" fillId="0" borderId="0" xfId="0" applyNumberFormat="1" applyFont="1" applyAlignment="1" applyProtection="1">
      <alignment vertical="top" wrapText="1"/>
    </xf>
    <xf numFmtId="4" fontId="2" fillId="0" borderId="0" xfId="0" applyNumberFormat="1" applyFont="1" applyAlignment="1" applyProtection="1">
      <alignment vertical="top" wrapText="1"/>
    </xf>
    <xf numFmtId="0" fontId="2" fillId="0" borderId="0" xfId="0" applyFont="1" applyAlignment="1" applyProtection="1">
      <alignment horizontal="center"/>
    </xf>
    <xf numFmtId="166" fontId="0" fillId="0" borderId="0" xfId="0" applyNumberFormat="1"/>
    <xf numFmtId="4" fontId="8" fillId="0" borderId="12" xfId="0" applyNumberFormat="1" applyFont="1" applyBorder="1" applyAlignment="1" applyProtection="1">
      <alignment vertical="top" wrapText="1"/>
    </xf>
    <xf numFmtId="4" fontId="8" fillId="0" borderId="14" xfId="0" applyNumberFormat="1" applyFont="1" applyBorder="1" applyAlignment="1" applyProtection="1">
      <alignment vertical="top" wrapText="1"/>
    </xf>
    <xf numFmtId="4" fontId="8" fillId="0" borderId="15" xfId="0" applyNumberFormat="1" applyFont="1" applyBorder="1" applyAlignment="1" applyProtection="1">
      <alignment vertical="top" wrapText="1"/>
    </xf>
    <xf numFmtId="0" fontId="6" fillId="0" borderId="7" xfId="0" applyFont="1" applyBorder="1" applyProtection="1"/>
    <xf numFmtId="0" fontId="8" fillId="0" borderId="7" xfId="0" applyFont="1" applyBorder="1" applyProtection="1"/>
    <xf numFmtId="4" fontId="8" fillId="0" borderId="7" xfId="0" applyNumberFormat="1" applyFont="1" applyBorder="1" applyProtection="1">
      <protection locked="0"/>
    </xf>
    <xf numFmtId="9" fontId="0" fillId="0" borderId="0" xfId="3" applyFont="1"/>
    <xf numFmtId="166" fontId="0" fillId="0" borderId="16" xfId="0" applyNumberFormat="1" applyBorder="1"/>
    <xf numFmtId="3" fontId="4" fillId="2" borderId="8" xfId="0" applyNumberFormat="1" applyFont="1" applyFill="1" applyBorder="1" applyAlignment="1" applyProtection="1">
      <alignment horizontal="center" vertical="top" wrapText="1" readingOrder="2"/>
    </xf>
    <xf numFmtId="4" fontId="4" fillId="2" borderId="8" xfId="0" applyNumberFormat="1" applyFont="1" applyFill="1" applyBorder="1" applyAlignment="1" applyProtection="1">
      <alignment vertical="top" wrapText="1" readingOrder="2"/>
    </xf>
    <xf numFmtId="43" fontId="7" fillId="2" borderId="19" xfId="1" applyFont="1" applyFill="1" applyBorder="1" applyAlignment="1" applyProtection="1">
      <alignment horizontal="center" vertical="top" wrapText="1"/>
    </xf>
    <xf numFmtId="3" fontId="4" fillId="2" borderId="20" xfId="0" applyNumberFormat="1" applyFont="1" applyFill="1" applyBorder="1" applyAlignment="1" applyProtection="1">
      <alignment horizontal="center" vertical="top" wrapText="1" readingOrder="2"/>
    </xf>
    <xf numFmtId="0" fontId="6" fillId="3" borderId="6" xfId="0" applyFont="1" applyFill="1" applyBorder="1" applyProtection="1"/>
    <xf numFmtId="3" fontId="4" fillId="2" borderId="1" xfId="0" applyNumberFormat="1" applyFont="1" applyFill="1" applyBorder="1" applyAlignment="1" applyProtection="1">
      <alignment horizontal="center" vertical="top" wrapText="1" readingOrder="2"/>
    </xf>
    <xf numFmtId="0" fontId="6" fillId="2" borderId="2" xfId="2" applyNumberFormat="1" applyFont="1" applyFill="1" applyBorder="1" applyAlignment="1" applyProtection="1">
      <alignment vertical="top" wrapText="1" readingOrder="2"/>
    </xf>
    <xf numFmtId="0" fontId="6" fillId="2" borderId="3" xfId="2" applyNumberFormat="1" applyFont="1" applyFill="1" applyBorder="1" applyAlignment="1" applyProtection="1">
      <alignment vertical="top" wrapText="1" readingOrder="2"/>
    </xf>
    <xf numFmtId="0" fontId="8" fillId="2" borderId="3" xfId="2" applyNumberFormat="1" applyFont="1" applyFill="1" applyBorder="1" applyAlignment="1" applyProtection="1">
      <alignment vertical="top" wrapText="1" readingOrder="2"/>
    </xf>
    <xf numFmtId="0" fontId="10" fillId="2" borderId="6" xfId="0" applyFont="1" applyFill="1" applyBorder="1" applyAlignment="1" applyProtection="1">
      <alignment vertical="top" wrapText="1"/>
    </xf>
    <xf numFmtId="0" fontId="2" fillId="2" borderId="7" xfId="0" applyFont="1" applyFill="1" applyBorder="1" applyAlignment="1" applyProtection="1">
      <alignment horizontal="center" vertical="top" wrapText="1"/>
    </xf>
    <xf numFmtId="0" fontId="10" fillId="2" borderId="7" xfId="0" applyFont="1" applyFill="1" applyBorder="1" applyAlignment="1" applyProtection="1">
      <alignment vertical="top" wrapText="1"/>
    </xf>
    <xf numFmtId="4" fontId="10" fillId="2" borderId="7" xfId="0" applyNumberFormat="1" applyFont="1" applyFill="1" applyBorder="1" applyAlignment="1" applyProtection="1">
      <alignment vertical="top" wrapText="1"/>
    </xf>
    <xf numFmtId="0" fontId="6" fillId="0" borderId="6" xfId="0" applyFont="1" applyBorder="1" applyProtection="1"/>
    <xf numFmtId="0" fontId="8" fillId="5" borderId="10" xfId="0" applyFont="1" applyFill="1" applyBorder="1" applyAlignment="1" applyProtection="1">
      <protection locked="0"/>
    </xf>
    <xf numFmtId="0" fontId="6" fillId="2" borderId="2" xfId="2" applyNumberFormat="1" applyFont="1" applyFill="1" applyBorder="1" applyAlignment="1" applyProtection="1">
      <alignment horizontal="center" vertical="top" wrapText="1" readingOrder="2"/>
    </xf>
    <xf numFmtId="4" fontId="6" fillId="2" borderId="10" xfId="0" applyNumberFormat="1" applyFont="1" applyFill="1" applyBorder="1" applyAlignment="1" applyProtection="1">
      <alignment vertical="top" wrapText="1"/>
    </xf>
    <xf numFmtId="4" fontId="6" fillId="2" borderId="1" xfId="0" applyNumberFormat="1" applyFont="1" applyFill="1" applyBorder="1" applyAlignment="1" applyProtection="1">
      <alignment vertical="top" wrapText="1"/>
    </xf>
    <xf numFmtId="0" fontId="6" fillId="2" borderId="1" xfId="0" applyFont="1" applyFill="1" applyBorder="1" applyAlignment="1" applyProtection="1">
      <alignment vertical="top" wrapText="1"/>
    </xf>
    <xf numFmtId="0" fontId="8" fillId="2" borderId="6" xfId="0" applyFont="1" applyFill="1" applyBorder="1" applyAlignment="1" applyProtection="1">
      <alignment horizontal="right" vertical="top" wrapText="1"/>
    </xf>
    <xf numFmtId="0" fontId="6" fillId="3" borderId="11" xfId="0" applyFont="1" applyFill="1" applyBorder="1" applyAlignment="1" applyProtection="1">
      <alignment horizontal="right" vertical="top" wrapText="1"/>
    </xf>
    <xf numFmtId="0" fontId="6" fillId="3" borderId="13" xfId="0" applyFont="1" applyFill="1" applyBorder="1" applyAlignment="1" applyProtection="1">
      <alignment horizontal="right" vertical="top" wrapText="1"/>
    </xf>
    <xf numFmtId="164" fontId="8" fillId="0" borderId="10" xfId="0" applyNumberFormat="1" applyFont="1" applyBorder="1" applyProtection="1"/>
    <xf numFmtId="4" fontId="8" fillId="3" borderId="3" xfId="0" applyNumberFormat="1" applyFont="1" applyFill="1" applyBorder="1" applyAlignment="1" applyProtection="1">
      <alignment vertical="top" wrapText="1"/>
    </xf>
    <xf numFmtId="0" fontId="10" fillId="2" borderId="30" xfId="0" applyFont="1" applyFill="1" applyBorder="1" applyAlignment="1" applyProtection="1">
      <alignment vertical="top" wrapText="1"/>
    </xf>
    <xf numFmtId="0" fontId="6" fillId="2" borderId="3" xfId="2" applyNumberFormat="1" applyFont="1" applyFill="1" applyBorder="1" applyAlignment="1" applyProtection="1">
      <alignment horizontal="center" vertical="top" wrapText="1" readingOrder="2"/>
    </xf>
    <xf numFmtId="0" fontId="3" fillId="6" borderId="26" xfId="0" applyFont="1" applyFill="1" applyBorder="1" applyAlignment="1" applyProtection="1">
      <alignment horizontal="right"/>
    </xf>
    <xf numFmtId="0" fontId="3" fillId="6" borderId="27" xfId="0" applyFont="1" applyFill="1" applyBorder="1" applyAlignment="1" applyProtection="1">
      <alignment horizontal="right"/>
    </xf>
    <xf numFmtId="0" fontId="3" fillId="6" borderId="13" xfId="0" applyFont="1" applyFill="1" applyBorder="1" applyAlignment="1" applyProtection="1">
      <alignment horizontal="right"/>
    </xf>
    <xf numFmtId="0" fontId="3" fillId="6" borderId="28" xfId="0" applyFont="1" applyFill="1" applyBorder="1" applyAlignment="1" applyProtection="1">
      <alignment horizontal="right"/>
    </xf>
    <xf numFmtId="0" fontId="3" fillId="6" borderId="18" xfId="0" applyFont="1" applyFill="1" applyBorder="1" applyAlignment="1" applyProtection="1">
      <alignment horizontal="right"/>
    </xf>
    <xf numFmtId="0" fontId="3" fillId="6" borderId="29" xfId="0" applyFont="1" applyFill="1" applyBorder="1" applyAlignment="1" applyProtection="1">
      <alignment horizontal="right"/>
    </xf>
    <xf numFmtId="0" fontId="3" fillId="7" borderId="23" xfId="0" applyFont="1" applyFill="1" applyBorder="1" applyAlignment="1" applyProtection="1">
      <alignment horizontal="center"/>
      <protection locked="0"/>
    </xf>
    <xf numFmtId="0" fontId="3" fillId="7" borderId="31" xfId="0" applyFont="1" applyFill="1" applyBorder="1" applyAlignment="1" applyProtection="1">
      <alignment horizontal="center"/>
      <protection locked="0"/>
    </xf>
    <xf numFmtId="14" fontId="8" fillId="5" borderId="10" xfId="0" applyNumberFormat="1" applyFont="1" applyFill="1" applyBorder="1" applyAlignment="1" applyProtection="1">
      <protection locked="0"/>
    </xf>
    <xf numFmtId="3" fontId="8" fillId="0" borderId="23" xfId="0" applyNumberFormat="1" applyFont="1" applyBorder="1" applyAlignment="1" applyProtection="1">
      <alignment horizontal="center"/>
    </xf>
    <xf numFmtId="3" fontId="7" fillId="0" borderId="1" xfId="0" applyNumberFormat="1" applyFont="1" applyBorder="1" applyAlignment="1" applyProtection="1">
      <alignment horizontal="center"/>
    </xf>
    <xf numFmtId="0" fontId="11" fillId="6" borderId="26" xfId="0" applyFont="1" applyFill="1" applyBorder="1" applyAlignment="1" applyProtection="1">
      <alignment horizontal="right"/>
    </xf>
    <xf numFmtId="0" fontId="11" fillId="6" borderId="13" xfId="0" applyFont="1" applyFill="1" applyBorder="1" applyAlignment="1" applyProtection="1">
      <alignment horizontal="right"/>
    </xf>
    <xf numFmtId="0" fontId="11" fillId="6" borderId="18" xfId="0" applyFont="1" applyFill="1" applyBorder="1" applyAlignment="1" applyProtection="1">
      <alignment horizontal="right"/>
    </xf>
    <xf numFmtId="0" fontId="6" fillId="2" borderId="4" xfId="2" applyNumberFormat="1" applyFont="1" applyFill="1" applyBorder="1" applyAlignment="1" applyProtection="1">
      <alignment horizontal="center" vertical="top" wrapText="1" readingOrder="2"/>
    </xf>
    <xf numFmtId="4" fontId="4" fillId="0" borderId="0" xfId="0" applyNumberFormat="1" applyFont="1" applyProtection="1"/>
    <xf numFmtId="4" fontId="8" fillId="0" borderId="10" xfId="0" applyNumberFormat="1" applyFont="1" applyBorder="1" applyProtection="1"/>
    <xf numFmtId="4" fontId="7" fillId="2" borderId="1" xfId="0" applyNumberFormat="1" applyFont="1" applyFill="1" applyBorder="1" applyAlignment="1" applyProtection="1">
      <alignment horizontal="center" vertical="top" wrapText="1"/>
    </xf>
    <xf numFmtId="4" fontId="7" fillId="2" borderId="10" xfId="0" applyNumberFormat="1" applyFont="1" applyFill="1" applyBorder="1" applyAlignment="1" applyProtection="1">
      <alignment horizontal="center" vertical="top" wrapText="1"/>
    </xf>
    <xf numFmtId="4" fontId="2" fillId="2" borderId="8" xfId="0" applyNumberFormat="1" applyFont="1" applyFill="1" applyBorder="1" applyAlignment="1" applyProtection="1">
      <alignment vertical="top" wrapText="1"/>
    </xf>
    <xf numFmtId="0" fontId="3" fillId="7" borderId="32" xfId="0" applyNumberFormat="1" applyFont="1" applyFill="1" applyBorder="1" applyAlignment="1" applyProtection="1">
      <alignment horizontal="center"/>
      <protection locked="0"/>
    </xf>
    <xf numFmtId="0" fontId="6" fillId="2" borderId="26" xfId="2" applyNumberFormat="1" applyFont="1" applyFill="1" applyBorder="1" applyAlignment="1" applyProtection="1">
      <alignment horizontal="right" vertical="top" wrapText="1" readingOrder="2"/>
    </xf>
    <xf numFmtId="0" fontId="6" fillId="2" borderId="13" xfId="2" applyNumberFormat="1" applyFont="1" applyFill="1" applyBorder="1" applyAlignment="1" applyProtection="1">
      <alignment horizontal="right" vertical="top" wrapText="1" readingOrder="2"/>
    </xf>
    <xf numFmtId="0" fontId="6" fillId="2" borderId="2" xfId="2" applyNumberFormat="1" applyFont="1" applyFill="1" applyBorder="1" applyAlignment="1" applyProtection="1">
      <alignment horizontal="right" vertical="top" wrapText="1" readingOrder="2"/>
    </xf>
    <xf numFmtId="0" fontId="6" fillId="2" borderId="3" xfId="2" applyNumberFormat="1" applyFont="1" applyFill="1" applyBorder="1" applyAlignment="1" applyProtection="1">
      <alignment horizontal="right" vertical="top" wrapText="1" readingOrder="2"/>
    </xf>
    <xf numFmtId="0" fontId="10" fillId="2" borderId="6" xfId="0" applyFont="1" applyFill="1" applyBorder="1" applyAlignment="1" applyProtection="1">
      <alignment horizontal="right" vertical="top" wrapText="1"/>
    </xf>
    <xf numFmtId="0" fontId="6" fillId="2" borderId="33" xfId="2" applyNumberFormat="1" applyFont="1" applyFill="1" applyBorder="1" applyAlignment="1" applyProtection="1">
      <alignment horizontal="right" vertical="top" wrapText="1" readingOrder="2"/>
    </xf>
    <xf numFmtId="0" fontId="6" fillId="2" borderId="6" xfId="2" applyNumberFormat="1" applyFont="1" applyFill="1" applyBorder="1" applyAlignment="1" applyProtection="1">
      <alignment horizontal="right" vertical="top" wrapText="1" readingOrder="2"/>
    </xf>
    <xf numFmtId="3" fontId="8" fillId="5" borderId="21" xfId="0" applyNumberFormat="1" applyFont="1" applyFill="1" applyBorder="1" applyAlignment="1" applyProtection="1">
      <alignment horizontal="center"/>
      <protection locked="0"/>
    </xf>
    <xf numFmtId="3" fontId="8" fillId="3" borderId="22" xfId="0" applyNumberFormat="1" applyFont="1" applyFill="1" applyBorder="1" applyAlignment="1" applyProtection="1">
      <alignment horizontal="center"/>
    </xf>
    <xf numFmtId="3" fontId="8" fillId="5" borderId="22" xfId="0" applyNumberFormat="1" applyFont="1" applyFill="1" applyBorder="1" applyAlignment="1" applyProtection="1">
      <alignment horizontal="center"/>
      <protection locked="0"/>
    </xf>
    <xf numFmtId="3" fontId="8" fillId="5" borderId="17" xfId="0" applyNumberFormat="1" applyFont="1" applyFill="1" applyBorder="1" applyAlignment="1" applyProtection="1">
      <alignment horizontal="center"/>
      <protection locked="0"/>
    </xf>
    <xf numFmtId="3" fontId="8" fillId="3" borderId="17" xfId="0" applyNumberFormat="1" applyFont="1" applyFill="1" applyBorder="1" applyAlignment="1" applyProtection="1">
      <alignment horizontal="center"/>
    </xf>
    <xf numFmtId="3" fontId="8" fillId="5" borderId="24" xfId="0" applyNumberFormat="1" applyFont="1" applyFill="1" applyBorder="1" applyAlignment="1" applyProtection="1">
      <alignment horizontal="center"/>
      <protection locked="0"/>
    </xf>
    <xf numFmtId="0" fontId="2" fillId="2" borderId="6" xfId="0" applyFont="1" applyFill="1" applyBorder="1" applyAlignment="1" applyProtection="1">
      <alignment horizontal="right" vertical="top" wrapText="1"/>
    </xf>
    <xf numFmtId="0" fontId="8" fillId="2" borderId="27" xfId="0" applyFont="1" applyFill="1" applyBorder="1" applyAlignment="1" applyProtection="1">
      <alignment horizontal="center"/>
    </xf>
    <xf numFmtId="3" fontId="8" fillId="2" borderId="3" xfId="0" applyNumberFormat="1" applyFont="1" applyFill="1" applyBorder="1" applyAlignment="1" applyProtection="1">
      <alignment vertical="top" wrapText="1"/>
      <protection locked="0"/>
    </xf>
    <xf numFmtId="4" fontId="8" fillId="2" borderId="9" xfId="0" applyNumberFormat="1" applyFont="1" applyFill="1" applyBorder="1" applyAlignment="1" applyProtection="1">
      <alignment vertical="top" wrapText="1"/>
      <protection locked="0"/>
    </xf>
    <xf numFmtId="0" fontId="8" fillId="2" borderId="28" xfId="0" applyFont="1" applyFill="1" applyBorder="1" applyAlignment="1" applyProtection="1">
      <alignment horizontal="center"/>
    </xf>
    <xf numFmtId="4" fontId="8" fillId="2" borderId="3" xfId="0" applyNumberFormat="1" applyFont="1" applyFill="1" applyBorder="1" applyAlignment="1" applyProtection="1">
      <alignment vertical="top" wrapText="1"/>
      <protection locked="0"/>
    </xf>
    <xf numFmtId="4" fontId="8" fillId="2" borderId="4" xfId="0" applyNumberFormat="1" applyFont="1" applyFill="1" applyBorder="1" applyAlignment="1" applyProtection="1">
      <alignment vertical="top" wrapText="1"/>
      <protection locked="0"/>
    </xf>
    <xf numFmtId="0" fontId="8" fillId="2" borderId="21" xfId="0" applyFont="1" applyFill="1" applyBorder="1" applyAlignment="1" applyProtection="1">
      <alignment horizontal="center"/>
    </xf>
    <xf numFmtId="0" fontId="8" fillId="2" borderId="24" xfId="0" applyFont="1" applyFill="1" applyBorder="1" applyAlignment="1" applyProtection="1">
      <alignment horizontal="center"/>
    </xf>
    <xf numFmtId="0" fontId="8" fillId="2" borderId="34" xfId="0" applyFont="1" applyFill="1" applyBorder="1" applyAlignment="1" applyProtection="1">
      <alignment horizontal="center"/>
    </xf>
    <xf numFmtId="3" fontId="8" fillId="2" borderId="4" xfId="0" applyNumberFormat="1" applyFont="1" applyFill="1" applyBorder="1" applyAlignment="1" applyProtection="1">
      <alignment vertical="top" wrapText="1"/>
      <protection locked="0"/>
    </xf>
    <xf numFmtId="0" fontId="10" fillId="2" borderId="35" xfId="0" applyFont="1" applyFill="1" applyBorder="1" applyAlignment="1" applyProtection="1">
      <alignment vertical="top" wrapText="1"/>
    </xf>
    <xf numFmtId="0" fontId="2" fillId="2" borderId="30" xfId="0" applyFont="1" applyFill="1" applyBorder="1" applyAlignment="1" applyProtection="1">
      <alignment horizontal="center" vertical="top" wrapText="1"/>
    </xf>
    <xf numFmtId="4" fontId="10" fillId="2" borderId="30" xfId="0" applyNumberFormat="1" applyFont="1" applyFill="1" applyBorder="1" applyAlignment="1" applyProtection="1">
      <alignment vertical="top" wrapText="1"/>
    </xf>
    <xf numFmtId="4" fontId="4" fillId="2" borderId="20" xfId="0" applyNumberFormat="1" applyFont="1" applyFill="1" applyBorder="1" applyAlignment="1" applyProtection="1">
      <alignment vertical="top" wrapText="1" readingOrder="2"/>
    </xf>
    <xf numFmtId="2" fontId="8" fillId="3" borderId="1" xfId="0" applyNumberFormat="1" applyFont="1" applyFill="1" applyBorder="1" applyAlignment="1" applyProtection="1">
      <alignment horizontal="center" vertical="top" wrapText="1"/>
    </xf>
    <xf numFmtId="0" fontId="8" fillId="2" borderId="7" xfId="0" applyFont="1" applyFill="1" applyBorder="1" applyAlignment="1" applyProtection="1">
      <alignment horizontal="center"/>
    </xf>
    <xf numFmtId="0" fontId="10" fillId="2" borderId="0" xfId="0" applyFont="1" applyFill="1" applyBorder="1" applyAlignment="1" applyProtection="1">
      <alignment vertical="top" wrapText="1"/>
    </xf>
    <xf numFmtId="0" fontId="10" fillId="2" borderId="36" xfId="0" applyFont="1" applyFill="1" applyBorder="1" applyAlignment="1" applyProtection="1">
      <alignment vertical="top" wrapText="1"/>
    </xf>
    <xf numFmtId="4" fontId="10" fillId="2" borderId="36" xfId="0" applyNumberFormat="1" applyFont="1" applyFill="1" applyBorder="1" applyAlignment="1" applyProtection="1">
      <alignment vertical="top" wrapText="1"/>
    </xf>
    <xf numFmtId="0" fontId="2" fillId="2" borderId="36" xfId="0" applyFont="1" applyFill="1" applyBorder="1" applyAlignment="1" applyProtection="1">
      <alignment horizontal="center" vertical="top" wrapText="1"/>
    </xf>
    <xf numFmtId="4" fontId="4" fillId="2" borderId="37" xfId="0" applyNumberFormat="1" applyFont="1" applyFill="1" applyBorder="1" applyAlignment="1" applyProtection="1">
      <alignment vertical="top" wrapText="1" readingOrder="2"/>
    </xf>
    <xf numFmtId="0" fontId="6" fillId="2" borderId="7" xfId="2" applyNumberFormat="1" applyFont="1" applyFill="1" applyBorder="1" applyAlignment="1" applyProtection="1">
      <alignment horizontal="center" vertical="top" wrapText="1" readingOrder="2"/>
    </xf>
    <xf numFmtId="4" fontId="8" fillId="2" borderId="7" xfId="0" applyNumberFormat="1" applyFont="1" applyFill="1" applyBorder="1" applyAlignment="1" applyProtection="1">
      <alignment vertical="top" wrapText="1"/>
      <protection locked="0"/>
    </xf>
    <xf numFmtId="4" fontId="8" fillId="5" borderId="10" xfId="0" applyNumberFormat="1" applyFont="1" applyFill="1" applyBorder="1" applyAlignment="1" applyProtection="1">
      <alignment vertical="top" wrapText="1"/>
    </xf>
    <xf numFmtId="4" fontId="8" fillId="5" borderId="3" xfId="0" applyNumberFormat="1" applyFont="1" applyFill="1" applyBorder="1" applyAlignment="1" applyProtection="1">
      <alignment vertical="top" wrapText="1"/>
    </xf>
    <xf numFmtId="4" fontId="8" fillId="5" borderId="4" xfId="0" applyNumberFormat="1" applyFont="1" applyFill="1" applyBorder="1" applyAlignment="1" applyProtection="1">
      <alignment vertical="top" wrapText="1"/>
    </xf>
    <xf numFmtId="0" fontId="3" fillId="7" borderId="31" xfId="0" applyFont="1" applyFill="1" applyBorder="1" applyAlignment="1" applyProtection="1">
      <alignment horizontal="center"/>
      <protection locked="0"/>
    </xf>
    <xf numFmtId="2" fontId="5" fillId="0" borderId="0" xfId="0" applyNumberFormat="1" applyFont="1" applyBorder="1" applyAlignment="1" applyProtection="1">
      <alignment horizontal="right" vertical="top"/>
    </xf>
    <xf numFmtId="0" fontId="2" fillId="0" borderId="0" xfId="0" applyFont="1" applyAlignment="1" applyProtection="1"/>
    <xf numFmtId="0" fontId="6" fillId="8" borderId="17" xfId="4" applyFont="1" applyFill="1" applyBorder="1" applyAlignment="1">
      <alignment horizontal="center" vertical="top"/>
    </xf>
    <xf numFmtId="2" fontId="8" fillId="3" borderId="17" xfId="0" applyNumberFormat="1" applyFont="1" applyFill="1" applyBorder="1" applyAlignment="1" applyProtection="1">
      <alignment horizontal="center" vertical="top" wrapText="1"/>
    </xf>
    <xf numFmtId="0" fontId="6" fillId="0" borderId="17" xfId="2" applyNumberFormat="1" applyFont="1" applyFill="1" applyBorder="1" applyAlignment="1" applyProtection="1">
      <alignment vertical="top" wrapText="1" readingOrder="2"/>
    </xf>
    <xf numFmtId="0" fontId="13" fillId="0" borderId="17" xfId="0" applyNumberFormat="1" applyFont="1" applyFill="1" applyBorder="1" applyAlignment="1" applyProtection="1">
      <alignment horizontal="center" vertical="top" wrapText="1"/>
    </xf>
    <xf numFmtId="4" fontId="13" fillId="4" borderId="17" xfId="0" applyNumberFormat="1" applyFont="1" applyFill="1" applyBorder="1" applyAlignment="1" applyProtection="1">
      <alignment vertical="top" wrapText="1"/>
      <protection locked="0"/>
    </xf>
    <xf numFmtId="4" fontId="8" fillId="5" borderId="17" xfId="0" applyNumberFormat="1" applyFont="1" applyFill="1" applyBorder="1" applyAlignment="1" applyProtection="1">
      <alignment vertical="top" wrapText="1"/>
      <protection locked="0"/>
    </xf>
    <xf numFmtId="4" fontId="6" fillId="3" borderId="17" xfId="0" applyNumberFormat="1" applyFont="1" applyFill="1" applyBorder="1" applyAlignment="1" applyProtection="1">
      <alignment vertical="top" wrapText="1"/>
    </xf>
    <xf numFmtId="2" fontId="8" fillId="3" borderId="4" xfId="0" applyNumberFormat="1" applyFont="1" applyFill="1" applyBorder="1" applyAlignment="1" applyProtection="1">
      <alignment horizontal="center" vertical="top" wrapText="1"/>
    </xf>
    <xf numFmtId="2" fontId="7" fillId="2" borderId="19" xfId="0" applyNumberFormat="1" applyFont="1" applyFill="1" applyBorder="1" applyAlignment="1" applyProtection="1">
      <alignment horizontal="center" vertical="top" wrapText="1"/>
    </xf>
    <xf numFmtId="4" fontId="7" fillId="2" borderId="19" xfId="0" applyNumberFormat="1" applyFont="1" applyFill="1" applyBorder="1" applyAlignment="1" applyProtection="1">
      <alignment horizontal="center" vertical="top" wrapText="1"/>
    </xf>
    <xf numFmtId="43" fontId="7" fillId="2" borderId="17" xfId="1" applyFont="1" applyFill="1" applyBorder="1" applyAlignment="1" applyProtection="1">
      <alignment horizontal="center" vertical="top" wrapText="1"/>
    </xf>
    <xf numFmtId="2" fontId="7" fillId="2" borderId="17" xfId="0" applyNumberFormat="1" applyFont="1" applyFill="1" applyBorder="1" applyAlignment="1" applyProtection="1">
      <alignment horizontal="center" vertical="top" wrapText="1"/>
    </xf>
    <xf numFmtId="4" fontId="6" fillId="4" borderId="17" xfId="0" applyNumberFormat="1" applyFont="1" applyFill="1" applyBorder="1" applyAlignment="1" applyProtection="1">
      <alignment vertical="top" wrapText="1"/>
      <protection locked="0"/>
    </xf>
    <xf numFmtId="4" fontId="6" fillId="5" borderId="17" xfId="0" applyNumberFormat="1" applyFont="1" applyFill="1" applyBorder="1" applyAlignment="1" applyProtection="1">
      <alignment vertical="top" wrapText="1"/>
      <protection locked="0"/>
    </xf>
    <xf numFmtId="4" fontId="8" fillId="3" borderId="17" xfId="0" applyNumberFormat="1" applyFont="1" applyFill="1" applyBorder="1" applyAlignment="1" applyProtection="1">
      <alignment vertical="top" wrapText="1"/>
    </xf>
    <xf numFmtId="4" fontId="8" fillId="0" borderId="38" xfId="0" applyNumberFormat="1" applyFont="1" applyBorder="1" applyAlignment="1" applyProtection="1">
      <alignment vertical="top" wrapText="1"/>
    </xf>
    <xf numFmtId="4" fontId="7" fillId="2" borderId="39" xfId="0" applyNumberFormat="1" applyFont="1" applyFill="1" applyBorder="1" applyAlignment="1" applyProtection="1">
      <alignment horizontal="center" vertical="top" wrapText="1"/>
    </xf>
    <xf numFmtId="0" fontId="6" fillId="2" borderId="6" xfId="0" applyFont="1" applyFill="1" applyBorder="1" applyAlignment="1" applyProtection="1">
      <alignment vertical="top" wrapText="1"/>
    </xf>
    <xf numFmtId="167" fontId="8" fillId="0" borderId="9" xfId="0" applyNumberFormat="1" applyFont="1" applyBorder="1" applyAlignment="1" applyProtection="1">
      <alignment vertical="top" wrapText="1"/>
    </xf>
    <xf numFmtId="0" fontId="13" fillId="8" borderId="17" xfId="0" applyNumberFormat="1" applyFont="1" applyFill="1" applyBorder="1" applyAlignment="1" applyProtection="1">
      <alignment horizontal="center" vertical="top" wrapText="1"/>
    </xf>
    <xf numFmtId="0" fontId="2" fillId="8" borderId="0" xfId="0" applyFont="1" applyFill="1" applyProtection="1"/>
    <xf numFmtId="0" fontId="3" fillId="6" borderId="0" xfId="0" applyFont="1" applyFill="1" applyBorder="1" applyAlignment="1" applyProtection="1">
      <alignment horizontal="right"/>
    </xf>
    <xf numFmtId="0" fontId="3" fillId="7" borderId="0" xfId="0" applyNumberFormat="1" applyFont="1" applyFill="1" applyBorder="1" applyAlignment="1" applyProtection="1">
      <alignment horizontal="center"/>
      <protection locked="0"/>
    </xf>
    <xf numFmtId="0" fontId="14" fillId="0" borderId="17" xfId="2" applyNumberFormat="1" applyFont="1" applyFill="1" applyBorder="1" applyAlignment="1" applyProtection="1">
      <alignment vertical="top" wrapText="1" readingOrder="2"/>
    </xf>
    <xf numFmtId="0" fontId="6" fillId="3" borderId="40" xfId="0" applyFont="1" applyFill="1" applyBorder="1" applyAlignment="1" applyProtection="1">
      <alignment horizontal="right" vertical="top" wrapText="1"/>
    </xf>
    <xf numFmtId="0" fontId="8" fillId="0" borderId="41" xfId="0" applyFont="1" applyBorder="1" applyAlignment="1" applyProtection="1">
      <alignment vertical="top" wrapText="1"/>
    </xf>
    <xf numFmtId="4" fontId="8" fillId="0" borderId="41" xfId="0" applyNumberFormat="1" applyFont="1" applyBorder="1" applyAlignment="1" applyProtection="1">
      <alignment vertical="top" wrapText="1"/>
    </xf>
    <xf numFmtId="167" fontId="8" fillId="0" borderId="41" xfId="0" applyNumberFormat="1" applyFont="1" applyBorder="1" applyAlignment="1" applyProtection="1">
      <alignment vertical="top" wrapText="1"/>
    </xf>
    <xf numFmtId="4" fontId="8" fillId="0" borderId="0" xfId="0" applyNumberFormat="1" applyFont="1" applyBorder="1" applyAlignment="1" applyProtection="1">
      <alignment vertical="top" wrapText="1"/>
    </xf>
    <xf numFmtId="4" fontId="8" fillId="3" borderId="42" xfId="0" applyNumberFormat="1" applyFont="1" applyFill="1" applyBorder="1" applyAlignment="1" applyProtection="1">
      <alignment vertical="top" wrapText="1"/>
    </xf>
    <xf numFmtId="0" fontId="6" fillId="2" borderId="11" xfId="2" applyNumberFormat="1" applyFont="1" applyFill="1" applyBorder="1" applyAlignment="1" applyProtection="1">
      <alignment vertical="top" wrapText="1" readingOrder="2"/>
    </xf>
    <xf numFmtId="0" fontId="6" fillId="2" borderId="9" xfId="2" applyNumberFormat="1" applyFont="1" applyFill="1" applyBorder="1" applyAlignment="1" applyProtection="1">
      <alignment horizontal="center" vertical="top" wrapText="1" readingOrder="2"/>
    </xf>
    <xf numFmtId="0" fontId="8" fillId="5" borderId="43" xfId="0" applyFont="1" applyFill="1" applyBorder="1" applyAlignment="1" applyProtection="1">
      <alignment horizontal="center"/>
    </xf>
    <xf numFmtId="3" fontId="8" fillId="4" borderId="9" xfId="0" applyNumberFormat="1" applyFont="1" applyFill="1" applyBorder="1" applyAlignment="1" applyProtection="1">
      <alignment vertical="top" wrapText="1"/>
      <protection locked="0"/>
    </xf>
    <xf numFmtId="4" fontId="8" fillId="5" borderId="9" xfId="0" applyNumberFormat="1" applyFont="1" applyFill="1" applyBorder="1" applyAlignment="1" applyProtection="1">
      <alignment vertical="top" wrapText="1"/>
      <protection locked="0"/>
    </xf>
    <xf numFmtId="0" fontId="10" fillId="2" borderId="17" xfId="0" applyFont="1" applyFill="1" applyBorder="1" applyAlignment="1" applyProtection="1">
      <alignment vertical="top" wrapText="1"/>
    </xf>
    <xf numFmtId="4" fontId="2" fillId="2" borderId="17" xfId="0" applyNumberFormat="1" applyFont="1" applyFill="1" applyBorder="1" applyAlignment="1" applyProtection="1">
      <alignment vertical="top" wrapText="1"/>
    </xf>
    <xf numFmtId="0" fontId="10" fillId="2" borderId="38" xfId="0" applyFont="1" applyFill="1" applyBorder="1" applyAlignment="1" applyProtection="1">
      <alignment vertical="top" wrapText="1"/>
    </xf>
    <xf numFmtId="0" fontId="2" fillId="2" borderId="38" xfId="0" applyFont="1" applyFill="1" applyBorder="1" applyAlignment="1" applyProtection="1">
      <alignment horizontal="center" vertical="top" wrapText="1"/>
    </xf>
    <xf numFmtId="0" fontId="10" fillId="2" borderId="43" xfId="0" applyFont="1" applyFill="1" applyBorder="1" applyAlignment="1" applyProtection="1">
      <alignment vertical="top" wrapText="1"/>
    </xf>
    <xf numFmtId="4" fontId="10" fillId="2" borderId="38" xfId="0" applyNumberFormat="1" applyFont="1" applyFill="1" applyBorder="1" applyAlignment="1" applyProtection="1">
      <alignment vertical="top" wrapText="1"/>
    </xf>
    <xf numFmtId="4" fontId="6" fillId="4" borderId="17" xfId="0" applyNumberFormat="1" applyFont="1" applyFill="1" applyBorder="1" applyAlignment="1" applyProtection="1">
      <alignment vertical="top" wrapText="1"/>
    </xf>
    <xf numFmtId="2" fontId="8" fillId="3" borderId="0" xfId="0" applyNumberFormat="1" applyFont="1" applyFill="1" applyBorder="1" applyAlignment="1" applyProtection="1">
      <alignment horizontal="center" vertical="top" wrapText="1"/>
    </xf>
    <xf numFmtId="0" fontId="6" fillId="8" borderId="0" xfId="4" applyFont="1" applyFill="1" applyBorder="1" applyAlignment="1">
      <alignment horizontal="center" vertical="top"/>
    </xf>
    <xf numFmtId="0" fontId="13" fillId="8" borderId="0" xfId="0" applyNumberFormat="1" applyFont="1" applyFill="1" applyBorder="1" applyAlignment="1" applyProtection="1">
      <alignment horizontal="center" vertical="top" wrapText="1"/>
    </xf>
    <xf numFmtId="4" fontId="13" fillId="4" borderId="0" xfId="0" applyNumberFormat="1" applyFont="1" applyFill="1" applyBorder="1" applyAlignment="1" applyProtection="1">
      <alignment vertical="top" wrapText="1"/>
      <protection locked="0"/>
    </xf>
    <xf numFmtId="4" fontId="8" fillId="5" borderId="0" xfId="0" applyNumberFormat="1" applyFont="1" applyFill="1" applyBorder="1" applyAlignment="1" applyProtection="1">
      <alignment vertical="top" wrapText="1"/>
      <protection locked="0"/>
    </xf>
    <xf numFmtId="4" fontId="6" fillId="3" borderId="0" xfId="0" applyNumberFormat="1" applyFont="1" applyFill="1" applyBorder="1" applyAlignment="1" applyProtection="1">
      <alignment vertical="top" wrapText="1"/>
    </xf>
    <xf numFmtId="0" fontId="6" fillId="2" borderId="0" xfId="2" applyNumberFormat="1" applyFont="1" applyFill="1" applyBorder="1" applyAlignment="1" applyProtection="1">
      <alignment vertical="top" wrapText="1" readingOrder="2"/>
    </xf>
    <xf numFmtId="0" fontId="13" fillId="0" borderId="0" xfId="0" applyNumberFormat="1" applyFont="1" applyFill="1" applyBorder="1" applyAlignment="1" applyProtection="1">
      <alignment horizontal="center" vertical="top" wrapText="1"/>
    </xf>
    <xf numFmtId="4" fontId="8" fillId="3" borderId="0" xfId="0" applyNumberFormat="1" applyFont="1" applyFill="1" applyBorder="1" applyAlignment="1" applyProtection="1">
      <alignment vertical="top" wrapText="1"/>
    </xf>
    <xf numFmtId="4" fontId="6" fillId="4" borderId="0" xfId="0" applyNumberFormat="1" applyFont="1" applyFill="1" applyBorder="1" applyAlignment="1" applyProtection="1">
      <alignment vertical="top" wrapText="1"/>
    </xf>
    <xf numFmtId="4" fontId="2" fillId="9" borderId="17" xfId="0" applyNumberFormat="1" applyFont="1" applyFill="1" applyBorder="1" applyAlignment="1" applyProtection="1">
      <alignment vertical="top" wrapText="1"/>
    </xf>
    <xf numFmtId="4" fontId="6" fillId="9" borderId="6" xfId="0" applyNumberFormat="1" applyFont="1" applyFill="1" applyBorder="1" applyAlignment="1" applyProtection="1">
      <alignment horizontal="center"/>
      <protection locked="0"/>
    </xf>
    <xf numFmtId="4" fontId="8" fillId="9" borderId="7" xfId="0" applyNumberFormat="1" applyFont="1" applyFill="1" applyBorder="1" applyAlignment="1" applyProtection="1">
      <alignment horizontal="center"/>
      <protection locked="0"/>
    </xf>
    <xf numFmtId="4" fontId="8" fillId="9" borderId="10" xfId="0" applyNumberFormat="1" applyFont="1" applyFill="1" applyBorder="1" applyAlignment="1" applyProtection="1">
      <alignment horizontal="center"/>
      <protection locked="0"/>
    </xf>
    <xf numFmtId="0" fontId="3" fillId="7" borderId="44" xfId="0" applyNumberFormat="1" applyFont="1" applyFill="1" applyBorder="1" applyAlignment="1" applyProtection="1">
      <alignment horizontal="center"/>
      <protection locked="0"/>
    </xf>
    <xf numFmtId="0" fontId="3" fillId="7" borderId="15" xfId="0" applyNumberFormat="1" applyFont="1" applyFill="1" applyBorder="1" applyAlignment="1" applyProtection="1">
      <alignment horizontal="center"/>
      <protection locked="0"/>
    </xf>
    <xf numFmtId="0" fontId="3" fillId="7" borderId="46" xfId="0" applyFont="1" applyFill="1" applyBorder="1" applyAlignment="1" applyProtection="1">
      <alignment horizontal="center"/>
      <protection locked="0"/>
    </xf>
    <xf numFmtId="0" fontId="3" fillId="7" borderId="47" xfId="0" applyFont="1" applyFill="1" applyBorder="1" applyAlignment="1" applyProtection="1">
      <alignment horizontal="center"/>
      <protection locked="0"/>
    </xf>
    <xf numFmtId="0" fontId="3" fillId="7" borderId="13" xfId="0" applyFont="1" applyFill="1" applyBorder="1" applyAlignment="1" applyProtection="1">
      <alignment horizontal="center" wrapText="1"/>
      <protection locked="0"/>
    </xf>
    <xf numFmtId="0" fontId="3" fillId="7" borderId="28" xfId="0" applyFont="1" applyFill="1" applyBorder="1" applyAlignment="1" applyProtection="1">
      <alignment horizontal="center" wrapText="1"/>
      <protection locked="0"/>
    </xf>
    <xf numFmtId="49" fontId="3" fillId="7" borderId="45" xfId="0" applyNumberFormat="1" applyFont="1" applyFill="1" applyBorder="1" applyAlignment="1" applyProtection="1">
      <alignment horizontal="center"/>
      <protection locked="0"/>
    </xf>
    <xf numFmtId="49" fontId="3" fillId="7" borderId="14" xfId="0" applyNumberFormat="1" applyFont="1" applyFill="1" applyBorder="1" applyAlignment="1" applyProtection="1">
      <alignment horizontal="center"/>
      <protection locked="0"/>
    </xf>
    <xf numFmtId="14" fontId="3" fillId="7" borderId="45" xfId="0" applyNumberFormat="1" applyFont="1" applyFill="1" applyBorder="1" applyAlignment="1" applyProtection="1">
      <alignment horizontal="center"/>
      <protection locked="0"/>
    </xf>
    <xf numFmtId="14" fontId="3" fillId="7" borderId="14" xfId="0" applyNumberFormat="1" applyFont="1" applyFill="1" applyBorder="1" applyAlignment="1" applyProtection="1">
      <alignment horizontal="center"/>
      <protection locked="0"/>
    </xf>
    <xf numFmtId="4" fontId="6" fillId="2" borderId="7" xfId="0" applyNumberFormat="1" applyFont="1" applyFill="1" applyBorder="1" applyAlignment="1" applyProtection="1">
      <alignment horizontal="center"/>
      <protection locked="0"/>
    </xf>
    <xf numFmtId="4" fontId="8" fillId="2" borderId="7" xfId="0" applyNumberFormat="1" applyFont="1" applyFill="1" applyBorder="1" applyAlignment="1" applyProtection="1">
      <alignment horizontal="center"/>
      <protection locked="0"/>
    </xf>
    <xf numFmtId="4" fontId="8" fillId="2" borderId="10" xfId="0" applyNumberFormat="1" applyFont="1" applyFill="1" applyBorder="1" applyAlignment="1" applyProtection="1">
      <alignment horizontal="center"/>
      <protection locked="0"/>
    </xf>
    <xf numFmtId="0" fontId="2" fillId="3" borderId="6" xfId="0" applyFont="1" applyFill="1" applyBorder="1" applyAlignment="1" applyProtection="1">
      <alignment horizontal="center"/>
    </xf>
    <xf numFmtId="0" fontId="2" fillId="3" borderId="10" xfId="0" applyFont="1" applyFill="1" applyBorder="1" applyAlignment="1" applyProtection="1">
      <alignment horizontal="center"/>
    </xf>
    <xf numFmtId="0" fontId="2" fillId="3" borderId="7" xfId="0" applyFont="1" applyFill="1" applyBorder="1" applyAlignment="1" applyProtection="1">
      <alignment horizontal="center"/>
    </xf>
    <xf numFmtId="0" fontId="3" fillId="7" borderId="22" xfId="0" applyFont="1" applyFill="1" applyBorder="1" applyAlignment="1" applyProtection="1">
      <alignment horizontal="center"/>
      <protection locked="0"/>
    </xf>
    <xf numFmtId="0" fontId="3" fillId="7" borderId="23" xfId="0" applyFont="1" applyFill="1" applyBorder="1" applyAlignment="1" applyProtection="1">
      <alignment horizontal="center"/>
      <protection locked="0"/>
    </xf>
    <xf numFmtId="0" fontId="3" fillId="7" borderId="17" xfId="0" applyFont="1" applyFill="1" applyBorder="1" applyAlignment="1" applyProtection="1">
      <alignment horizontal="center"/>
      <protection locked="0"/>
    </xf>
    <xf numFmtId="0" fontId="3" fillId="7" borderId="31" xfId="0" applyFont="1" applyFill="1" applyBorder="1" applyAlignment="1" applyProtection="1">
      <alignment horizontal="center"/>
      <protection locked="0"/>
    </xf>
    <xf numFmtId="49" fontId="3" fillId="7" borderId="17" xfId="0" applyNumberFormat="1" applyFont="1" applyFill="1" applyBorder="1" applyAlignment="1" applyProtection="1">
      <alignment horizontal="center"/>
      <protection locked="0"/>
    </xf>
    <xf numFmtId="49" fontId="3" fillId="7" borderId="31" xfId="0" applyNumberFormat="1" applyFont="1" applyFill="1" applyBorder="1" applyAlignment="1" applyProtection="1">
      <alignment horizontal="center"/>
      <protection locked="0"/>
    </xf>
    <xf numFmtId="14" fontId="3" fillId="7" borderId="17" xfId="0" applyNumberFormat="1" applyFont="1" applyFill="1" applyBorder="1" applyAlignment="1" applyProtection="1">
      <alignment horizontal="center"/>
      <protection locked="0"/>
    </xf>
    <xf numFmtId="14" fontId="3" fillId="7" borderId="31" xfId="0" applyNumberFormat="1" applyFont="1" applyFill="1" applyBorder="1" applyAlignment="1" applyProtection="1">
      <alignment horizontal="center"/>
      <protection locked="0"/>
    </xf>
    <xf numFmtId="14" fontId="3" fillId="7" borderId="25" xfId="0" applyNumberFormat="1" applyFont="1" applyFill="1" applyBorder="1" applyAlignment="1" applyProtection="1">
      <alignment horizontal="center"/>
      <protection locked="0"/>
    </xf>
    <xf numFmtId="14" fontId="3" fillId="7" borderId="32" xfId="0" applyNumberFormat="1" applyFont="1" applyFill="1" applyBorder="1" applyAlignment="1" applyProtection="1">
      <alignment horizontal="center"/>
      <protection locked="0"/>
    </xf>
  </cellXfs>
  <cellStyles count="5">
    <cellStyle name="Comma" xfId="1" builtinId="3"/>
    <cellStyle name="Normal" xfId="0" builtinId="0"/>
    <cellStyle name="Normal 2" xfId="4"/>
    <cellStyle name="Normal_אומדן ק.צ.א.א. כביש 411" xfId="2"/>
    <cellStyle name="Percent" xfId="3" builtinId="5"/>
  </cellStyles>
  <dxfs count="107">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122464</xdr:rowOff>
    </xdr:from>
    <xdr:to>
      <xdr:col>10</xdr:col>
      <xdr:colOff>0</xdr:colOff>
      <xdr:row>5</xdr:row>
      <xdr:rowOff>146957</xdr:rowOff>
    </xdr:to>
    <xdr:pic>
      <xdr:nvPicPr>
        <xdr:cNvPr id="3" name="תמונה 2" descr="251118 katza_A4_heb_head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38154000" y="122464"/>
          <a:ext cx="11797393"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762000</xdr:colOff>
      <xdr:row>0</xdr:row>
      <xdr:rowOff>114300</xdr:rowOff>
    </xdr:from>
    <xdr:to>
      <xdr:col>6</xdr:col>
      <xdr:colOff>717974</xdr:colOff>
      <xdr:row>5</xdr:row>
      <xdr:rowOff>27940</xdr:rowOff>
    </xdr:to>
    <xdr:pic>
      <xdr:nvPicPr>
        <xdr:cNvPr id="6" name="תמונה 5" descr="Kaza-word-tempalt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2490946" y="114300"/>
          <a:ext cx="5274734" cy="789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77"/>
  <sheetViews>
    <sheetView rightToLeft="1" tabSelected="1" zoomScale="85" zoomScaleNormal="85" workbookViewId="0">
      <selection activeCell="B7" sqref="B7"/>
    </sheetView>
  </sheetViews>
  <sheetFormatPr defaultRowHeight="14.25" x14ac:dyDescent="0.2"/>
  <cols>
    <col min="1" max="1" width="11.75" customWidth="1"/>
    <col min="2" max="2" width="29.25" customWidth="1"/>
    <col min="3" max="3" width="9.875" customWidth="1"/>
    <col min="4" max="4" width="9.25" customWidth="1"/>
    <col min="5" max="5" width="7.75" customWidth="1"/>
    <col min="6" max="6" width="5.75" customWidth="1"/>
    <col min="7" max="7" width="16.25" customWidth="1"/>
    <col min="8" max="8" width="9.25" customWidth="1"/>
    <col min="9" max="9" width="5.375" customWidth="1"/>
    <col min="10" max="10" width="14.875" customWidth="1"/>
  </cols>
  <sheetData>
    <row r="6" spans="1:10" ht="16.5" thickBot="1" x14ac:dyDescent="0.3">
      <c r="A6" s="8"/>
      <c r="B6" s="10"/>
      <c r="C6" s="8"/>
      <c r="D6" s="8"/>
      <c r="E6" s="17"/>
      <c r="F6" s="17"/>
      <c r="G6" s="18"/>
    </row>
    <row r="7" spans="1:10" ht="18.75" x14ac:dyDescent="0.3">
      <c r="A7" s="75" t="s">
        <v>35</v>
      </c>
      <c r="B7" s="70">
        <v>23001505</v>
      </c>
      <c r="C7" s="8"/>
      <c r="D7" s="64" t="s">
        <v>36</v>
      </c>
      <c r="E7" s="65"/>
      <c r="F7" s="186"/>
      <c r="G7" s="187"/>
    </row>
    <row r="8" spans="1:10" ht="33.75" customHeight="1" x14ac:dyDescent="0.3">
      <c r="A8" s="76" t="s">
        <v>33</v>
      </c>
      <c r="B8" s="71"/>
      <c r="C8" s="8"/>
      <c r="D8" s="66" t="s">
        <v>37</v>
      </c>
      <c r="E8" s="67"/>
      <c r="F8" s="188" t="s">
        <v>91</v>
      </c>
      <c r="G8" s="189"/>
    </row>
    <row r="9" spans="1:10" ht="18.75" x14ac:dyDescent="0.3">
      <c r="A9" s="76" t="s">
        <v>45</v>
      </c>
      <c r="B9" s="125" t="s">
        <v>47</v>
      </c>
      <c r="C9" s="8"/>
      <c r="D9" s="66" t="s">
        <v>38</v>
      </c>
      <c r="E9" s="67"/>
      <c r="F9" s="190"/>
      <c r="G9" s="191"/>
    </row>
    <row r="10" spans="1:10" ht="19.5" thickBot="1" x14ac:dyDescent="0.35">
      <c r="A10" s="77" t="s">
        <v>34</v>
      </c>
      <c r="B10" s="84"/>
      <c r="C10" s="8"/>
      <c r="D10" s="66" t="s">
        <v>39</v>
      </c>
      <c r="E10" s="67"/>
      <c r="F10" s="192" t="s">
        <v>98</v>
      </c>
      <c r="G10" s="193"/>
    </row>
    <row r="11" spans="1:10" ht="19.5" thickBot="1" x14ac:dyDescent="0.35">
      <c r="A11" s="1"/>
      <c r="B11" s="2"/>
      <c r="C11" s="1"/>
      <c r="D11" s="68" t="s">
        <v>41</v>
      </c>
      <c r="E11" s="69"/>
      <c r="F11" s="184" t="s">
        <v>44</v>
      </c>
      <c r="G11" s="185"/>
    </row>
    <row r="12" spans="1:10" ht="18.75" x14ac:dyDescent="0.3">
      <c r="A12" s="1"/>
      <c r="B12" s="2"/>
      <c r="C12" s="1"/>
      <c r="D12" s="149"/>
      <c r="E12" s="149"/>
      <c r="F12" s="150"/>
      <c r="G12" s="150"/>
    </row>
    <row r="13" spans="1:10" ht="18.75" x14ac:dyDescent="0.3">
      <c r="A13" s="1"/>
      <c r="B13" s="2"/>
      <c r="C13" s="1"/>
      <c r="D13" s="1"/>
      <c r="E13" s="1"/>
      <c r="F13" s="1"/>
      <c r="G13" s="1"/>
    </row>
    <row r="14" spans="1:10" ht="18.75" x14ac:dyDescent="0.3">
      <c r="A14" s="1"/>
      <c r="B14" s="2"/>
      <c r="C14" s="1"/>
      <c r="D14" s="1"/>
      <c r="E14" s="1"/>
      <c r="F14" s="1"/>
      <c r="G14" s="1"/>
    </row>
    <row r="15" spans="1:10" ht="21" customHeight="1" thickBot="1" x14ac:dyDescent="0.35">
      <c r="A15" s="1"/>
      <c r="B15" s="126"/>
      <c r="C15" s="127"/>
      <c r="D15" s="1"/>
      <c r="E15" s="3"/>
      <c r="F15" s="3"/>
      <c r="G15" s="79"/>
    </row>
    <row r="16" spans="1:10" ht="16.5" thickBot="1" x14ac:dyDescent="0.3">
      <c r="A16" s="51"/>
      <c r="B16" s="33"/>
      <c r="C16" s="34"/>
      <c r="D16" s="34"/>
      <c r="E16" s="194" t="s">
        <v>82</v>
      </c>
      <c r="F16" s="195"/>
      <c r="G16" s="196"/>
      <c r="H16" s="181"/>
      <c r="I16" s="182"/>
      <c r="J16" s="183"/>
    </row>
    <row r="17" spans="1:10" ht="47.25" x14ac:dyDescent="0.2">
      <c r="A17" s="135" t="s">
        <v>1</v>
      </c>
      <c r="B17" s="136" t="s">
        <v>2</v>
      </c>
      <c r="C17" s="136" t="s">
        <v>3</v>
      </c>
      <c r="D17" s="40" t="s">
        <v>4</v>
      </c>
      <c r="E17" s="136" t="s">
        <v>5</v>
      </c>
      <c r="F17" s="136" t="s">
        <v>21</v>
      </c>
      <c r="G17" s="137" t="s">
        <v>6</v>
      </c>
      <c r="H17" s="136" t="s">
        <v>5</v>
      </c>
      <c r="I17" s="136" t="s">
        <v>21</v>
      </c>
      <c r="J17" s="137" t="s">
        <v>6</v>
      </c>
    </row>
    <row r="18" spans="1:10" ht="15.75" x14ac:dyDescent="0.2">
      <c r="A18" s="129"/>
      <c r="B18" s="151"/>
      <c r="C18" s="128" t="s">
        <v>46</v>
      </c>
      <c r="D18" s="138"/>
      <c r="E18" s="139"/>
      <c r="F18" s="139"/>
      <c r="G18" s="139"/>
      <c r="H18" s="139"/>
      <c r="I18" s="139"/>
      <c r="J18" s="139"/>
    </row>
    <row r="19" spans="1:10" ht="15.75" x14ac:dyDescent="0.2">
      <c r="A19" s="129"/>
      <c r="B19" s="130"/>
      <c r="C19" s="128" t="s">
        <v>46</v>
      </c>
      <c r="D19" s="138"/>
      <c r="E19" s="139"/>
      <c r="F19" s="139"/>
      <c r="G19" s="139"/>
      <c r="H19" s="139"/>
      <c r="I19" s="139"/>
      <c r="J19" s="139"/>
    </row>
    <row r="20" spans="1:10" ht="18.75" x14ac:dyDescent="0.3">
      <c r="A20" s="1"/>
      <c r="B20" s="126" t="s">
        <v>48</v>
      </c>
      <c r="C20" s="127"/>
      <c r="D20" s="1"/>
      <c r="E20" s="3"/>
      <c r="F20" s="3"/>
      <c r="G20" s="79"/>
      <c r="H20" s="3"/>
      <c r="I20" s="3"/>
      <c r="J20" s="79"/>
    </row>
    <row r="21" spans="1:10" ht="94.5" x14ac:dyDescent="0.2">
      <c r="A21" s="129">
        <v>1.01</v>
      </c>
      <c r="B21" s="130" t="s">
        <v>49</v>
      </c>
      <c r="C21" s="128" t="s">
        <v>62</v>
      </c>
      <c r="D21" s="147">
        <v>100</v>
      </c>
      <c r="E21" s="132"/>
      <c r="F21" s="133"/>
      <c r="G21" s="134">
        <f>E21*(D21+F21)</f>
        <v>0</v>
      </c>
      <c r="H21" s="132"/>
      <c r="I21" s="133"/>
      <c r="J21" s="134">
        <f>D21*H21</f>
        <v>0</v>
      </c>
    </row>
    <row r="22" spans="1:10" ht="94.5" x14ac:dyDescent="0.2">
      <c r="A22" s="129">
        <v>1.02</v>
      </c>
      <c r="B22" s="130" t="s">
        <v>50</v>
      </c>
      <c r="C22" s="128" t="s">
        <v>62</v>
      </c>
      <c r="D22" s="147">
        <v>100</v>
      </c>
      <c r="E22" s="132"/>
      <c r="F22" s="133"/>
      <c r="G22" s="134">
        <f>E22*(D22+F22)</f>
        <v>0</v>
      </c>
      <c r="H22" s="132"/>
      <c r="I22" s="133"/>
      <c r="J22" s="134">
        <f t="shared" ref="J22:J48" si="0">D22*H22</f>
        <v>0</v>
      </c>
    </row>
    <row r="23" spans="1:10" ht="173.25" x14ac:dyDescent="0.2">
      <c r="A23" s="129">
        <v>1.03</v>
      </c>
      <c r="B23" s="130" t="s">
        <v>67</v>
      </c>
      <c r="C23" s="128" t="s">
        <v>62</v>
      </c>
      <c r="D23" s="147">
        <v>200</v>
      </c>
      <c r="E23" s="132"/>
      <c r="F23" s="133"/>
      <c r="G23" s="134">
        <f>E23*(D23+F23)</f>
        <v>0</v>
      </c>
      <c r="H23" s="132"/>
      <c r="I23" s="133"/>
      <c r="J23" s="134">
        <f t="shared" si="0"/>
        <v>0</v>
      </c>
    </row>
    <row r="24" spans="1:10" ht="78.75" x14ac:dyDescent="0.2">
      <c r="A24" s="129">
        <v>1.04</v>
      </c>
      <c r="B24" s="130" t="s">
        <v>77</v>
      </c>
      <c r="C24" s="128" t="s">
        <v>62</v>
      </c>
      <c r="D24" s="147">
        <v>200</v>
      </c>
      <c r="E24" s="132"/>
      <c r="F24" s="133"/>
      <c r="G24" s="134">
        <f>E24*(D24+F24)</f>
        <v>0</v>
      </c>
      <c r="H24" s="132"/>
      <c r="I24" s="133"/>
      <c r="J24" s="134">
        <f t="shared" si="0"/>
        <v>0</v>
      </c>
    </row>
    <row r="25" spans="1:10" ht="15.75" x14ac:dyDescent="0.2">
      <c r="A25" s="170"/>
      <c r="B25" s="176" t="s">
        <v>83</v>
      </c>
      <c r="C25" s="171"/>
      <c r="D25" s="172"/>
      <c r="E25" s="173"/>
      <c r="F25" s="174"/>
      <c r="G25" s="175"/>
      <c r="H25" s="173"/>
      <c r="I25" s="174"/>
      <c r="J25" s="169">
        <f>SUM(J21:J24)</f>
        <v>0</v>
      </c>
    </row>
    <row r="26" spans="1:10" ht="18.75" x14ac:dyDescent="0.3">
      <c r="A26" s="1"/>
      <c r="B26" s="126" t="s">
        <v>51</v>
      </c>
      <c r="C26" s="127"/>
      <c r="D26" s="148"/>
      <c r="E26" s="3"/>
      <c r="F26" s="3"/>
      <c r="G26" s="79"/>
      <c r="H26" s="3"/>
      <c r="I26" s="3"/>
    </row>
    <row r="27" spans="1:10" ht="126" x14ac:dyDescent="0.2">
      <c r="A27" s="129">
        <v>2.0099999999999998</v>
      </c>
      <c r="B27" s="130" t="s">
        <v>53</v>
      </c>
      <c r="C27" s="128" t="s">
        <v>62</v>
      </c>
      <c r="D27" s="147">
        <v>200</v>
      </c>
      <c r="E27" s="140"/>
      <c r="F27" s="141"/>
      <c r="G27" s="134">
        <f>E27*(D27+F27)</f>
        <v>0</v>
      </c>
      <c r="H27" s="140"/>
      <c r="I27" s="141"/>
      <c r="J27" s="134">
        <f>D27*H27</f>
        <v>0</v>
      </c>
    </row>
    <row r="28" spans="1:10" ht="15.75" x14ac:dyDescent="0.2">
      <c r="A28" s="129">
        <v>2.02</v>
      </c>
      <c r="B28" s="130" t="s">
        <v>93</v>
      </c>
      <c r="C28" s="128" t="s">
        <v>63</v>
      </c>
      <c r="D28" s="131">
        <v>200</v>
      </c>
      <c r="E28" s="140"/>
      <c r="F28" s="141"/>
      <c r="G28" s="134">
        <f t="shared" ref="G28:G29" si="1">E28*(D28+F28)</f>
        <v>0</v>
      </c>
      <c r="H28" s="140"/>
      <c r="I28" s="141"/>
      <c r="J28" s="134">
        <f t="shared" ref="J28:J29" si="2">D28*H28</f>
        <v>0</v>
      </c>
    </row>
    <row r="29" spans="1:10" ht="15.75" x14ac:dyDescent="0.2">
      <c r="A29" s="129">
        <v>2.0299999999999998</v>
      </c>
      <c r="B29" s="130" t="s">
        <v>94</v>
      </c>
      <c r="C29" s="128" t="s">
        <v>63</v>
      </c>
      <c r="D29" s="131">
        <v>200</v>
      </c>
      <c r="E29" s="140"/>
      <c r="F29" s="141"/>
      <c r="G29" s="134">
        <f t="shared" si="1"/>
        <v>0</v>
      </c>
      <c r="H29" s="140"/>
      <c r="I29" s="141"/>
      <c r="J29" s="134">
        <f t="shared" si="2"/>
        <v>0</v>
      </c>
    </row>
    <row r="30" spans="1:10" ht="15.75" x14ac:dyDescent="0.2">
      <c r="A30" s="170"/>
      <c r="B30" s="176" t="s">
        <v>84</v>
      </c>
      <c r="C30" s="171"/>
      <c r="D30" s="177"/>
      <c r="E30" s="173"/>
      <c r="F30" s="174"/>
      <c r="G30" s="178"/>
      <c r="H30" s="173"/>
      <c r="I30" s="174"/>
      <c r="J30" s="169">
        <f>SUM(J27:J29)</f>
        <v>0</v>
      </c>
    </row>
    <row r="31" spans="1:10" ht="18.75" x14ac:dyDescent="0.3">
      <c r="A31" s="1"/>
      <c r="B31" s="126" t="s">
        <v>52</v>
      </c>
      <c r="C31" s="127"/>
      <c r="D31" s="1"/>
      <c r="E31" s="3"/>
      <c r="F31" s="3"/>
      <c r="G31" s="79"/>
      <c r="H31" s="3"/>
      <c r="I31" s="3"/>
    </row>
    <row r="32" spans="1:10" ht="78.75" x14ac:dyDescent="0.2">
      <c r="A32" s="129">
        <v>3.02</v>
      </c>
      <c r="B32" s="130" t="s">
        <v>96</v>
      </c>
      <c r="C32" s="128" t="s">
        <v>63</v>
      </c>
      <c r="D32" s="131">
        <v>25</v>
      </c>
      <c r="E32" s="132"/>
      <c r="F32" s="133"/>
      <c r="G32" s="134">
        <f>E32*(D32+F32)</f>
        <v>0</v>
      </c>
      <c r="H32" s="132"/>
      <c r="I32" s="133"/>
      <c r="J32" s="134">
        <f t="shared" si="0"/>
        <v>0</v>
      </c>
    </row>
    <row r="33" spans="1:10" ht="15.75" x14ac:dyDescent="0.2">
      <c r="A33" s="170"/>
      <c r="B33" s="176" t="s">
        <v>85</v>
      </c>
      <c r="C33" s="171"/>
      <c r="D33" s="177"/>
      <c r="E33" s="173"/>
      <c r="F33" s="174"/>
      <c r="G33" s="175"/>
      <c r="H33" s="173"/>
      <c r="I33" s="174"/>
      <c r="J33" s="134"/>
    </row>
    <row r="34" spans="1:10" ht="18.75" x14ac:dyDescent="0.3">
      <c r="A34" s="1"/>
      <c r="B34" s="126" t="s">
        <v>54</v>
      </c>
      <c r="C34" s="127"/>
      <c r="D34" s="1"/>
      <c r="E34" s="3"/>
      <c r="F34" s="3"/>
      <c r="G34" s="79"/>
      <c r="H34" s="3"/>
      <c r="I34" s="3"/>
      <c r="J34" s="169">
        <f>SUM(J32:J33)</f>
        <v>0</v>
      </c>
    </row>
    <row r="35" spans="1:10" ht="15.75" x14ac:dyDescent="0.2">
      <c r="A35" s="129">
        <v>4.01</v>
      </c>
      <c r="B35" s="130" t="s">
        <v>65</v>
      </c>
      <c r="C35" s="128" t="s">
        <v>63</v>
      </c>
      <c r="D35" s="131">
        <v>100</v>
      </c>
      <c r="E35" s="132"/>
      <c r="F35" s="133"/>
      <c r="G35" s="134">
        <f>E35*(D35+F35)</f>
        <v>0</v>
      </c>
      <c r="H35" s="132"/>
      <c r="I35" s="133"/>
      <c r="J35" s="134">
        <f t="shared" si="0"/>
        <v>0</v>
      </c>
    </row>
    <row r="36" spans="1:10" ht="78.75" x14ac:dyDescent="0.2">
      <c r="A36" s="129">
        <v>4.0199999999999996</v>
      </c>
      <c r="B36" s="130" t="s">
        <v>55</v>
      </c>
      <c r="C36" s="128" t="s">
        <v>63</v>
      </c>
      <c r="D36" s="131">
        <v>50</v>
      </c>
      <c r="E36" s="132"/>
      <c r="F36" s="133"/>
      <c r="G36" s="134">
        <f>E36*(D36+F36)</f>
        <v>0</v>
      </c>
      <c r="H36" s="132"/>
      <c r="I36" s="133"/>
      <c r="J36" s="134">
        <f t="shared" si="0"/>
        <v>0</v>
      </c>
    </row>
    <row r="37" spans="1:10" ht="162" customHeight="1" x14ac:dyDescent="0.2">
      <c r="A37" s="129">
        <v>4.03</v>
      </c>
      <c r="B37" s="130" t="s">
        <v>95</v>
      </c>
      <c r="C37" s="128" t="s">
        <v>63</v>
      </c>
      <c r="D37" s="131">
        <v>100</v>
      </c>
      <c r="E37" s="132"/>
      <c r="F37" s="133"/>
      <c r="G37" s="134">
        <f>E37*(D37+F37)</f>
        <v>0</v>
      </c>
      <c r="H37" s="132"/>
      <c r="I37" s="133"/>
      <c r="J37" s="134">
        <f t="shared" si="0"/>
        <v>0</v>
      </c>
    </row>
    <row r="38" spans="1:10" ht="63" x14ac:dyDescent="0.2">
      <c r="A38" s="129">
        <v>4.04</v>
      </c>
      <c r="B38" s="130" t="s">
        <v>76</v>
      </c>
      <c r="C38" s="128" t="s">
        <v>64</v>
      </c>
      <c r="D38" s="131">
        <v>10</v>
      </c>
      <c r="E38" s="132"/>
      <c r="F38" s="133"/>
      <c r="G38" s="134">
        <f>E38*(D38+F38)</f>
        <v>0</v>
      </c>
      <c r="H38" s="132"/>
      <c r="I38" s="133"/>
      <c r="J38" s="134">
        <f t="shared" si="0"/>
        <v>0</v>
      </c>
    </row>
    <row r="39" spans="1:10" ht="15.75" x14ac:dyDescent="0.2">
      <c r="A39" s="170"/>
      <c r="B39" s="176" t="s">
        <v>89</v>
      </c>
      <c r="C39" s="171"/>
      <c r="D39" s="177"/>
      <c r="E39" s="173"/>
      <c r="F39" s="174"/>
      <c r="G39" s="175"/>
      <c r="H39" s="173"/>
      <c r="I39" s="174"/>
      <c r="J39" s="169">
        <f ca="1">SUM(J35:J39)</f>
        <v>53400</v>
      </c>
    </row>
    <row r="40" spans="1:10" ht="18.75" x14ac:dyDescent="0.3">
      <c r="A40" s="1"/>
      <c r="B40" s="126" t="s">
        <v>56</v>
      </c>
      <c r="C40" s="127"/>
      <c r="D40" s="1"/>
      <c r="E40" s="3"/>
      <c r="F40" s="3"/>
      <c r="G40" s="79"/>
      <c r="H40" s="3"/>
      <c r="I40" s="3"/>
    </row>
    <row r="41" spans="1:10" ht="47.25" x14ac:dyDescent="0.2">
      <c r="A41" s="129">
        <v>5.01</v>
      </c>
      <c r="B41" s="130" t="s">
        <v>78</v>
      </c>
      <c r="C41" s="128" t="s">
        <v>62</v>
      </c>
      <c r="D41" s="147">
        <v>100</v>
      </c>
      <c r="E41" s="132"/>
      <c r="F41" s="133"/>
      <c r="G41" s="134">
        <f>E41*(D41+F41)</f>
        <v>0</v>
      </c>
      <c r="H41" s="132"/>
      <c r="I41" s="133"/>
      <c r="J41" s="134">
        <f t="shared" si="0"/>
        <v>0</v>
      </c>
    </row>
    <row r="42" spans="1:10" ht="15.75" x14ac:dyDescent="0.2">
      <c r="A42" s="170"/>
      <c r="B42" s="176" t="s">
        <v>88</v>
      </c>
      <c r="C42" s="171"/>
      <c r="D42" s="177"/>
      <c r="E42" s="173"/>
      <c r="F42" s="174"/>
      <c r="G42" s="175"/>
      <c r="H42" s="173"/>
      <c r="I42" s="174"/>
      <c r="J42" s="134"/>
    </row>
    <row r="43" spans="1:10" ht="18.75" x14ac:dyDescent="0.3">
      <c r="A43" s="1"/>
      <c r="B43" s="126" t="s">
        <v>69</v>
      </c>
      <c r="C43" s="127"/>
      <c r="D43" s="1"/>
      <c r="E43" s="3"/>
      <c r="F43" s="3"/>
      <c r="G43" s="79"/>
      <c r="H43" s="3"/>
      <c r="I43" s="3"/>
      <c r="J43" s="134">
        <f t="shared" si="0"/>
        <v>0</v>
      </c>
    </row>
    <row r="44" spans="1:10" ht="238.5" customHeight="1" x14ac:dyDescent="0.2">
      <c r="A44" s="129">
        <v>6.01</v>
      </c>
      <c r="B44" s="151" t="s">
        <v>97</v>
      </c>
      <c r="C44" s="128" t="s">
        <v>63</v>
      </c>
      <c r="D44" s="131">
        <v>100</v>
      </c>
      <c r="E44" s="132"/>
      <c r="F44" s="133"/>
      <c r="G44" s="134">
        <f>E44*D44</f>
        <v>0</v>
      </c>
      <c r="H44" s="132"/>
      <c r="I44" s="133"/>
      <c r="J44" s="134">
        <f t="shared" si="0"/>
        <v>0</v>
      </c>
    </row>
    <row r="45" spans="1:10" ht="15.75" x14ac:dyDescent="0.2">
      <c r="A45" s="170"/>
      <c r="B45" s="176" t="s">
        <v>87</v>
      </c>
      <c r="C45" s="171"/>
      <c r="D45" s="177"/>
      <c r="E45" s="173"/>
      <c r="F45" s="174"/>
      <c r="G45" s="175"/>
      <c r="H45" s="173"/>
      <c r="I45" s="174"/>
      <c r="J45" s="169">
        <f>SUM(J43:J44)</f>
        <v>0</v>
      </c>
    </row>
    <row r="46" spans="1:10" ht="18.75" x14ac:dyDescent="0.3">
      <c r="A46" s="1"/>
      <c r="B46" s="126" t="s">
        <v>68</v>
      </c>
      <c r="C46" s="127"/>
      <c r="D46" s="1"/>
      <c r="E46" s="3"/>
      <c r="F46" s="3"/>
      <c r="G46" s="79"/>
      <c r="H46" s="3"/>
      <c r="I46" s="3"/>
      <c r="J46" s="134" t="s">
        <v>90</v>
      </c>
    </row>
    <row r="47" spans="1:10" ht="63" x14ac:dyDescent="0.2">
      <c r="A47" s="129">
        <v>7.01</v>
      </c>
      <c r="B47" s="130" t="s">
        <v>79</v>
      </c>
      <c r="C47" s="128" t="s">
        <v>92</v>
      </c>
      <c r="D47" s="131">
        <v>2</v>
      </c>
      <c r="E47" s="132"/>
      <c r="F47" s="133"/>
      <c r="G47" s="134">
        <f>E47*(D47+F47)</f>
        <v>0</v>
      </c>
      <c r="H47" s="132"/>
      <c r="I47" s="133"/>
      <c r="J47" s="134">
        <f t="shared" si="0"/>
        <v>0</v>
      </c>
    </row>
    <row r="48" spans="1:10" ht="63" x14ac:dyDescent="0.2">
      <c r="A48" s="129">
        <v>7.02</v>
      </c>
      <c r="B48" s="130" t="s">
        <v>57</v>
      </c>
      <c r="C48" s="128" t="s">
        <v>66</v>
      </c>
      <c r="D48" s="131">
        <v>2</v>
      </c>
      <c r="E48" s="132"/>
      <c r="F48" s="133"/>
      <c r="G48" s="134">
        <f>E48*(D48+F48)</f>
        <v>0</v>
      </c>
      <c r="H48" s="132"/>
      <c r="I48" s="133"/>
      <c r="J48" s="134">
        <f t="shared" si="0"/>
        <v>0</v>
      </c>
    </row>
    <row r="49" spans="1:10" ht="15.75" x14ac:dyDescent="0.2">
      <c r="A49" s="170"/>
      <c r="B49" s="176" t="s">
        <v>86</v>
      </c>
      <c r="C49" s="171"/>
      <c r="D49" s="177"/>
      <c r="E49" s="173"/>
      <c r="F49" s="174"/>
      <c r="G49" s="175"/>
      <c r="H49" s="173"/>
      <c r="I49" s="174"/>
      <c r="J49" s="179">
        <f>SUM(J47:J48)</f>
        <v>0</v>
      </c>
    </row>
    <row r="50" spans="1:10" ht="15" thickBot="1" x14ac:dyDescent="0.25"/>
    <row r="51" spans="1:10" ht="48" thickBot="1" x14ac:dyDescent="0.25">
      <c r="A51" s="12"/>
      <c r="B51" s="145" t="s">
        <v>74</v>
      </c>
      <c r="C51" s="56"/>
      <c r="D51" s="56" t="s">
        <v>72</v>
      </c>
      <c r="E51" s="82" t="s">
        <v>75</v>
      </c>
      <c r="F51" s="82" t="s">
        <v>71</v>
      </c>
      <c r="G51" s="144" t="s">
        <v>73</v>
      </c>
      <c r="H51" s="82"/>
      <c r="I51" s="82"/>
      <c r="J51" s="144"/>
    </row>
    <row r="52" spans="1:10" ht="15.75" x14ac:dyDescent="0.2">
      <c r="A52" s="12"/>
      <c r="B52" s="58" t="s">
        <v>0</v>
      </c>
      <c r="C52" s="20"/>
      <c r="D52" s="23">
        <f>SUM(G21:G24)</f>
        <v>0</v>
      </c>
      <c r="E52" s="146"/>
      <c r="F52" s="143">
        <f>D52*E52</f>
        <v>0</v>
      </c>
      <c r="G52" s="142">
        <f t="shared" ref="G52:G58" si="3">D52-F52</f>
        <v>0</v>
      </c>
      <c r="H52" s="146"/>
      <c r="I52" s="143"/>
      <c r="J52" s="142"/>
    </row>
    <row r="53" spans="1:10" ht="15.75" x14ac:dyDescent="0.2">
      <c r="A53" s="12"/>
      <c r="B53" s="58" t="s">
        <v>58</v>
      </c>
      <c r="C53" s="20"/>
      <c r="D53" s="23">
        <f>SUM(G27:G29)</f>
        <v>0</v>
      </c>
      <c r="E53" s="146"/>
      <c r="F53" s="143">
        <f t="shared" ref="F53:F58" si="4">D53*E53</f>
        <v>0</v>
      </c>
      <c r="G53" s="142">
        <f t="shared" si="3"/>
        <v>0</v>
      </c>
      <c r="H53" s="146"/>
      <c r="I53" s="143"/>
      <c r="J53" s="142"/>
    </row>
    <row r="54" spans="1:10" ht="15.75" x14ac:dyDescent="0.2">
      <c r="A54" s="12"/>
      <c r="B54" s="58" t="s">
        <v>59</v>
      </c>
      <c r="C54" s="20"/>
      <c r="D54" s="23">
        <f>SUM(G32:G32)</f>
        <v>0</v>
      </c>
      <c r="E54" s="146"/>
      <c r="F54" s="143">
        <f t="shared" si="4"/>
        <v>0</v>
      </c>
      <c r="G54" s="142">
        <f t="shared" si="3"/>
        <v>0</v>
      </c>
      <c r="H54" s="146"/>
      <c r="I54" s="143"/>
      <c r="J54" s="142"/>
    </row>
    <row r="55" spans="1:10" ht="15.75" x14ac:dyDescent="0.2">
      <c r="A55" s="12"/>
      <c r="B55" s="58" t="s">
        <v>60</v>
      </c>
      <c r="C55" s="20"/>
      <c r="D55" s="23">
        <f>SUM(G35:G38)</f>
        <v>0</v>
      </c>
      <c r="E55" s="146"/>
      <c r="F55" s="143">
        <f t="shared" si="4"/>
        <v>0</v>
      </c>
      <c r="G55" s="142">
        <f t="shared" si="3"/>
        <v>0</v>
      </c>
      <c r="H55" s="146"/>
      <c r="I55" s="143"/>
      <c r="J55" s="142"/>
    </row>
    <row r="56" spans="1:10" ht="15.75" x14ac:dyDescent="0.2">
      <c r="A56" s="12"/>
      <c r="B56" s="58" t="s">
        <v>61</v>
      </c>
      <c r="C56" s="20"/>
      <c r="D56" s="23">
        <f>SUM(G41:G41)</f>
        <v>0</v>
      </c>
      <c r="E56" s="146"/>
      <c r="F56" s="143">
        <f t="shared" si="4"/>
        <v>0</v>
      </c>
      <c r="G56" s="142">
        <f t="shared" si="3"/>
        <v>0</v>
      </c>
      <c r="H56" s="146"/>
      <c r="I56" s="143"/>
      <c r="J56" s="142"/>
    </row>
    <row r="57" spans="1:10" ht="15.75" x14ac:dyDescent="0.2">
      <c r="A57" s="12"/>
      <c r="B57" s="58" t="s">
        <v>80</v>
      </c>
      <c r="C57" s="20"/>
      <c r="D57" s="23">
        <f>SUM(G44)</f>
        <v>0</v>
      </c>
      <c r="E57" s="146"/>
      <c r="F57" s="143">
        <f>D57*E57</f>
        <v>0</v>
      </c>
      <c r="G57" s="142">
        <f t="shared" si="3"/>
        <v>0</v>
      </c>
      <c r="H57" s="146"/>
      <c r="I57" s="143"/>
      <c r="J57" s="142"/>
    </row>
    <row r="58" spans="1:10" ht="15.75" x14ac:dyDescent="0.2">
      <c r="A58" s="12"/>
      <c r="B58" s="152" t="s">
        <v>70</v>
      </c>
      <c r="C58" s="153"/>
      <c r="D58" s="154">
        <f>SUM(G47:G48)</f>
        <v>0</v>
      </c>
      <c r="E58" s="155"/>
      <c r="F58" s="156">
        <f t="shared" si="4"/>
        <v>0</v>
      </c>
      <c r="G58" s="157">
        <f t="shared" si="3"/>
        <v>0</v>
      </c>
      <c r="H58" s="155"/>
      <c r="I58" s="156"/>
      <c r="J58" s="157"/>
    </row>
    <row r="59" spans="1:10" ht="18.75" x14ac:dyDescent="0.2">
      <c r="A59" s="12"/>
      <c r="B59" s="163" t="s">
        <v>81</v>
      </c>
      <c r="C59" s="166"/>
      <c r="D59" s="167"/>
      <c r="E59" s="165"/>
      <c r="F59" s="168"/>
      <c r="G59" s="164">
        <f>SUM(G52:G58)</f>
        <v>0</v>
      </c>
      <c r="H59" s="165"/>
      <c r="I59" s="168"/>
      <c r="J59" s="180">
        <f>SUM(J52:J58)</f>
        <v>0</v>
      </c>
    </row>
    <row r="60" spans="1:10" ht="16.5" thickBot="1" x14ac:dyDescent="0.3">
      <c r="A60" s="12"/>
      <c r="B60" s="158" t="s">
        <v>40</v>
      </c>
      <c r="C60" s="159"/>
      <c r="D60" s="160"/>
      <c r="E60" s="161"/>
      <c r="F60" s="162"/>
      <c r="G60" s="162">
        <f>SUM(F52:F58)</f>
        <v>0</v>
      </c>
      <c r="H60" s="161"/>
      <c r="I60" s="162"/>
      <c r="J60" s="162"/>
    </row>
    <row r="61" spans="1:10" ht="19.5" thickBot="1" x14ac:dyDescent="0.25">
      <c r="A61" s="12"/>
      <c r="B61" s="98" t="s">
        <v>42</v>
      </c>
      <c r="C61" s="49"/>
      <c r="D61" s="49"/>
      <c r="E61" s="50"/>
      <c r="F61" s="50"/>
      <c r="G61" s="39">
        <f>G59-G60</f>
        <v>0</v>
      </c>
      <c r="H61" s="50"/>
      <c r="I61" s="50"/>
      <c r="J61" s="39">
        <f>J59-J60</f>
        <v>0</v>
      </c>
    </row>
    <row r="77" spans="9:9" x14ac:dyDescent="0.2">
      <c r="I77" t="s">
        <v>43</v>
      </c>
    </row>
  </sheetData>
  <protectedRanges>
    <protectedRange algorithmName="SHA-512" hashValue="iW1+Uu/cwsdPcHIrliCTviumh9/VjOl9wKx9d13rHR2RsWHa+2ZXhpFoaaewo6jJVRWfZFkwEZSg2QmCplXyCQ==" saltValue="9leLfUk6coX52DKzC4+I6Q==" spinCount="100000" sqref="C18:C20 D21:D25 D42 D44:D45 D32:D33 D35:D39 D47:D49 D27:D30" name="רפרנט"/>
  </protectedRanges>
  <mergeCells count="7">
    <mergeCell ref="H16:J16"/>
    <mergeCell ref="F11:G11"/>
    <mergeCell ref="F7:G7"/>
    <mergeCell ref="F8:G8"/>
    <mergeCell ref="F9:G9"/>
    <mergeCell ref="F10:G10"/>
    <mergeCell ref="E16:G16"/>
  </mergeCells>
  <conditionalFormatting sqref="E60 G60 E21:F25 E44:F45 E35:F39 H35:I39 E47:F49 E42:F42 H42:I42 E27:F30 H27:I30 E32:F33 H32:I32">
    <cfRule type="cellIs" dxfId="106" priority="323" operator="greaterThan">
      <formula>#REF!&gt;0</formula>
    </cfRule>
  </conditionalFormatting>
  <conditionalFormatting sqref="E60:G60 E21:F25 E44:F45 E35:F39 H35:I39 E47:F49 H49:I49 E42:F42 H42:I42 E27:F30 H27:I30 E32:F33 H32:I33">
    <cfRule type="cellIs" dxfId="105" priority="324" operator="greaterThan">
      <formula>1</formula>
    </cfRule>
  </conditionalFormatting>
  <conditionalFormatting sqref="E60 E21:E25 E44:E45 E35:E39 H35:H39 E47:E49 H49 E42 H42 E27:E30 H27:H30 E32:E33 H32:H33">
    <cfRule type="cellIs" dxfId="104" priority="325" operator="greaterThanOrEqual">
      <formula>0</formula>
    </cfRule>
  </conditionalFormatting>
  <conditionalFormatting sqref="F21:F25 F44:F45 F35:F39 I35:I39 F47:F49 F42 F27:F30 F32:F33">
    <cfRule type="cellIs" dxfId="103" priority="331" operator="greaterThan">
      <formula>#REF!&gt;0</formula>
    </cfRule>
    <cfRule type="cellIs" dxfId="102" priority="332" operator="greaterThan">
      <formula>1</formula>
    </cfRule>
  </conditionalFormatting>
  <conditionalFormatting sqref="E35:F36 E27:F30 H35:I36 E32:F33 H32:I33 H27:I30">
    <cfRule type="cellIs" dxfId="101" priority="350" operator="greaterThan">
      <formula>$E$51:$E$52&gt;0</formula>
    </cfRule>
  </conditionalFormatting>
  <conditionalFormatting sqref="F35:F36 F27:F30 I35:I36 F32:F33 I32:I33 I27:I30">
    <cfRule type="cellIs" dxfId="100" priority="352" operator="greaterThan">
      <formula>$E$51:$E$52&gt;0</formula>
    </cfRule>
    <cfRule type="cellIs" dxfId="99" priority="353" operator="greaterThan">
      <formula>1</formula>
    </cfRule>
  </conditionalFormatting>
  <conditionalFormatting sqref="E41:F41">
    <cfRule type="cellIs" dxfId="98" priority="124" operator="greaterThan">
      <formula>#REF!&gt;0</formula>
    </cfRule>
  </conditionalFormatting>
  <conditionalFormatting sqref="E41:F41">
    <cfRule type="cellIs" dxfId="97" priority="125" operator="greaterThan">
      <formula>1</formula>
    </cfRule>
  </conditionalFormatting>
  <conditionalFormatting sqref="E41">
    <cfRule type="cellIs" dxfId="96" priority="126" operator="greaterThanOrEqual">
      <formula>0</formula>
    </cfRule>
  </conditionalFormatting>
  <conditionalFormatting sqref="F41">
    <cfRule type="cellIs" dxfId="95" priority="127" operator="greaterThan">
      <formula>#REF!&gt;0</formula>
    </cfRule>
    <cfRule type="cellIs" dxfId="94" priority="128" operator="greaterThan">
      <formula>1</formula>
    </cfRule>
  </conditionalFormatting>
  <conditionalFormatting sqref="E35:E36 E27:E30 E32:E33 H35:H36 H32:H33 H27:H30">
    <cfRule type="cellIs" dxfId="93" priority="129" operator="greaterThan">
      <formula>$E$7:$E$52&gt;0</formula>
    </cfRule>
    <cfRule type="cellIs" dxfId="92" priority="130" operator="greaterThan">
      <formula>1</formula>
    </cfRule>
  </conditionalFormatting>
  <conditionalFormatting sqref="E44:E45 E21:E25 E27:E30 E35:E39 E41:E42 E47:E49 E32:E33 H21:H25 H35:H39 H41:H42 H47:H49 H32:H33 H27:H30">
    <cfRule type="cellIs" dxfId="91" priority="404" operator="greaterThan">
      <formula>$E$7:$E$50&gt;0</formula>
    </cfRule>
    <cfRule type="cellIs" dxfId="90" priority="405" operator="greaterThan">
      <formula>1</formula>
    </cfRule>
  </conditionalFormatting>
  <conditionalFormatting sqref="H60 J60 H21:I25 H47:I48 H44:I45">
    <cfRule type="cellIs" dxfId="89" priority="81" operator="greaterThan">
      <formula>#REF!&gt;0</formula>
    </cfRule>
  </conditionalFormatting>
  <conditionalFormatting sqref="H60:J60 H21:I25 H47:I48 H44:I45">
    <cfRule type="cellIs" dxfId="88" priority="82" operator="greaterThan">
      <formula>1</formula>
    </cfRule>
  </conditionalFormatting>
  <conditionalFormatting sqref="H60 H21:H25 H47:H48 H44:H45">
    <cfRule type="cellIs" dxfId="87" priority="83" operator="greaterThanOrEqual">
      <formula>0</formula>
    </cfRule>
  </conditionalFormatting>
  <conditionalFormatting sqref="I21:I25 I44:I45 I47:I49 I42 I27:I30 I32:I33">
    <cfRule type="cellIs" dxfId="86" priority="84" operator="greaterThan">
      <formula>#REF!&gt;0</formula>
    </cfRule>
    <cfRule type="cellIs" dxfId="85" priority="85" operator="greaterThan">
      <formula>1</formula>
    </cfRule>
  </conditionalFormatting>
  <conditionalFormatting sqref="H41:I41 H33:I33 H49:I49">
    <cfRule type="cellIs" dxfId="84" priority="74" operator="greaterThan">
      <formula>#REF!&gt;0</formula>
    </cfRule>
  </conditionalFormatting>
  <conditionalFormatting sqref="H41:I41">
    <cfRule type="cellIs" dxfId="83" priority="75" operator="greaterThan">
      <formula>1</formula>
    </cfRule>
  </conditionalFormatting>
  <conditionalFormatting sqref="H41">
    <cfRule type="cellIs" dxfId="82" priority="76" operator="greaterThanOrEqual">
      <formula>0</formula>
    </cfRule>
  </conditionalFormatting>
  <conditionalFormatting sqref="I41">
    <cfRule type="cellIs" dxfId="81" priority="77" operator="greaterThan">
      <formula>#REF!&gt;0</formula>
    </cfRule>
    <cfRule type="cellIs" dxfId="80" priority="78" operator="greaterThan">
      <formula>1</formula>
    </cfRule>
  </conditionalFormatting>
  <conditionalFormatting sqref="H44:H45">
    <cfRule type="cellIs" dxfId="79" priority="89" operator="greaterThan">
      <formula>$E$7:$E$50&gt;0</formula>
    </cfRule>
    <cfRule type="cellIs" dxfId="78" priority="90" operator="greaterThan">
      <formula>1</formula>
    </cfRule>
  </conditionalFormatting>
  <dataValidations count="1">
    <dataValidation type="decimal" operator="greaterThan" allowBlank="1" showInputMessage="1" showErrorMessage="1" sqref="E21:F25 E44:F45 H21:I25 E47:F49 H44:I45 E35:F39 H35:I39 H47:I49 H42:I42 E42:F42 H27:I30 E27:F30 E32:F33 H32:I33">
      <formula1>0</formula1>
    </dataValidation>
  </dataValidations>
  <pageMargins left="0" right="0" top="0.74803149606299213" bottom="0.74803149606299213" header="0.31496062992125984" footer="0.31496062992125984"/>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E80"/>
  <sheetViews>
    <sheetView rightToLeft="1" topLeftCell="A38" workbookViewId="0">
      <selection activeCell="B57" sqref="B57"/>
    </sheetView>
  </sheetViews>
  <sheetFormatPr defaultRowHeight="14.25" x14ac:dyDescent="0.2"/>
  <cols>
    <col min="1" max="1" width="11.875" customWidth="1"/>
    <col min="2" max="2" width="22.125" customWidth="1"/>
    <col min="3" max="3" width="9.875" customWidth="1"/>
    <col min="4" max="4" width="9.75" bestFit="1" customWidth="1"/>
    <col min="7" max="7" width="19" customWidth="1"/>
    <col min="8" max="8" width="10.75" customWidth="1"/>
    <col min="10" max="10" width="10.75" customWidth="1"/>
    <col min="12" max="12" width="10.75" customWidth="1"/>
    <col min="14" max="14" width="10.75" customWidth="1"/>
    <col min="16" max="16" width="10.75" customWidth="1"/>
    <col min="18" max="18" width="10.75" customWidth="1"/>
    <col min="20" max="20" width="10.75" customWidth="1"/>
    <col min="22" max="22" width="10.75" customWidth="1"/>
    <col min="24" max="24" width="10.75" customWidth="1"/>
    <col min="26" max="26" width="10.75" customWidth="1"/>
    <col min="29" max="31" width="10.75" customWidth="1"/>
  </cols>
  <sheetData>
    <row r="6" spans="1:31" ht="16.5" thickBot="1" x14ac:dyDescent="0.3">
      <c r="A6" s="8"/>
      <c r="B6" s="10"/>
      <c r="C6" s="8"/>
      <c r="D6" s="8"/>
      <c r="E6" s="17"/>
      <c r="F6" s="17"/>
      <c r="G6" s="18"/>
    </row>
    <row r="7" spans="1:31" ht="18.75" x14ac:dyDescent="0.3">
      <c r="A7" s="75" t="str">
        <f>'כתב כמויות לקבלן'!A7</f>
        <v xml:space="preserve">מספר הליך: </v>
      </c>
      <c r="B7" s="70">
        <f>'כתב כמויות לקבלן'!B7</f>
        <v>23001505</v>
      </c>
      <c r="C7" s="8"/>
      <c r="D7" s="64" t="str">
        <f>'כתב כמויות לקבלן'!D7</f>
        <v>שם הקבלן/ספק:</v>
      </c>
      <c r="E7" s="65"/>
      <c r="F7" s="200">
        <f>'כתב כמויות לקבלן'!F7</f>
        <v>0</v>
      </c>
      <c r="G7" s="201">
        <f>'כתב כמויות לקבלן'!G7</f>
        <v>0</v>
      </c>
    </row>
    <row r="8" spans="1:31" ht="18.75" x14ac:dyDescent="0.3">
      <c r="A8" s="76" t="str">
        <f>'כתב כמויות לקבלן'!A8</f>
        <v>שם הקניין:</v>
      </c>
      <c r="B8" s="71">
        <f>'כתב כמויות לקבלן'!B8</f>
        <v>0</v>
      </c>
      <c r="C8" s="8"/>
      <c r="D8" s="66" t="str">
        <f>'כתב כמויות לקבלן'!D8</f>
        <v>תיאור העבודה:</v>
      </c>
      <c r="E8" s="67"/>
      <c r="F8" s="202" t="str">
        <f>'כתב כמויות לקבלן'!F8</f>
        <v xml:space="preserve">החלפת עמודי תאורה מעץ במתקן אשקלון </v>
      </c>
      <c r="G8" s="203">
        <f>'כתב כמויות לקבלן'!G8</f>
        <v>0</v>
      </c>
    </row>
    <row r="9" spans="1:31" ht="18.75" x14ac:dyDescent="0.3">
      <c r="A9" s="76" t="str">
        <f>'כתב כמויות לקבלן'!A9</f>
        <v>מהנדס מלווה:</v>
      </c>
      <c r="B9" s="71" t="str">
        <f>'כתב כמויות לקבלן'!B9</f>
        <v>מימון ויקטור</v>
      </c>
      <c r="C9" s="8"/>
      <c r="D9" s="66" t="str">
        <f>'כתב כמויות לקבלן'!D9</f>
        <v xml:space="preserve">מספר תקציב: </v>
      </c>
      <c r="E9" s="67"/>
      <c r="F9" s="204">
        <f>'כתב כמויות לקבלן'!F9</f>
        <v>0</v>
      </c>
      <c r="G9" s="205">
        <f>'כתב כמויות לקבלן'!G9</f>
        <v>0</v>
      </c>
    </row>
    <row r="10" spans="1:31" ht="19.5" thickBot="1" x14ac:dyDescent="0.35">
      <c r="A10" s="77" t="str">
        <f>'כתב כמויות לקבלן'!A10</f>
        <v>שיוך ביצוע:</v>
      </c>
      <c r="B10" s="84">
        <f>'כתב כמויות לקבלן'!B10</f>
        <v>0</v>
      </c>
      <c r="C10" s="8"/>
      <c r="D10" s="66" t="str">
        <f>'כתב כמויות לקבלן'!D10</f>
        <v>תאריך:</v>
      </c>
      <c r="E10" s="67"/>
      <c r="F10" s="206" t="str">
        <f>'כתב כמויות לקבלן'!F10</f>
        <v>29.1.2023</v>
      </c>
      <c r="G10" s="207">
        <f>'כתב כמויות לקבלן'!G10</f>
        <v>0</v>
      </c>
    </row>
    <row r="11" spans="1:31" ht="19.5" thickBot="1" x14ac:dyDescent="0.35">
      <c r="A11" s="1"/>
      <c r="B11" s="2"/>
      <c r="C11" s="1"/>
      <c r="D11" s="68" t="str">
        <f>'כתב כמויות לקבלן'!D11</f>
        <v>אתר:</v>
      </c>
      <c r="E11" s="69"/>
      <c r="F11" s="208" t="str">
        <f>'כתב כמויות לקבלן'!F11</f>
        <v>אשקלון</v>
      </c>
      <c r="G11" s="209">
        <f>'כתב כמויות לקבלן'!G11</f>
        <v>0</v>
      </c>
    </row>
    <row r="12" spans="1:31" ht="19.5" thickBot="1" x14ac:dyDescent="0.35">
      <c r="A12" s="1"/>
      <c r="B12" s="19" t="e">
        <f>'כתב כמויות לקבלן'!#REF!</f>
        <v>#REF!</v>
      </c>
      <c r="C12" s="1"/>
      <c r="D12" s="1"/>
      <c r="E12" s="3"/>
      <c r="F12" s="3"/>
      <c r="G12" s="4"/>
      <c r="H12" s="197" t="s">
        <v>7</v>
      </c>
      <c r="I12" s="198"/>
      <c r="J12" s="197" t="s">
        <v>8</v>
      </c>
      <c r="K12" s="198"/>
      <c r="L12" s="197" t="s">
        <v>9</v>
      </c>
      <c r="M12" s="198"/>
      <c r="N12" s="197" t="s">
        <v>24</v>
      </c>
      <c r="O12" s="198"/>
      <c r="P12" s="197" t="s">
        <v>25</v>
      </c>
      <c r="Q12" s="198"/>
      <c r="R12" s="197" t="s">
        <v>26</v>
      </c>
      <c r="S12" s="198"/>
      <c r="T12" s="197" t="s">
        <v>27</v>
      </c>
      <c r="U12" s="198"/>
      <c r="V12" s="197" t="s">
        <v>28</v>
      </c>
      <c r="W12" s="198"/>
      <c r="X12" s="197" t="s">
        <v>29</v>
      </c>
      <c r="Y12" s="198"/>
      <c r="Z12" s="197" t="s">
        <v>30</v>
      </c>
      <c r="AA12" s="198"/>
      <c r="AB12" s="2"/>
      <c r="AC12" s="2"/>
      <c r="AD12" s="2"/>
      <c r="AE12" s="28"/>
    </row>
    <row r="13" spans="1:31" ht="19.5" thickBot="1" x14ac:dyDescent="0.35">
      <c r="A13" s="51"/>
      <c r="B13" s="33"/>
      <c r="C13" s="34"/>
      <c r="D13" s="34"/>
      <c r="E13" s="35"/>
      <c r="F13" s="35"/>
      <c r="G13" s="60"/>
      <c r="H13" s="42" t="s">
        <v>19</v>
      </c>
      <c r="I13" s="72"/>
      <c r="J13" s="42" t="s">
        <v>19</v>
      </c>
      <c r="K13" s="72"/>
      <c r="L13" s="42" t="s">
        <v>19</v>
      </c>
      <c r="M13" s="52"/>
      <c r="N13" s="42" t="s">
        <v>19</v>
      </c>
      <c r="O13" s="52"/>
      <c r="P13" s="42" t="s">
        <v>19</v>
      </c>
      <c r="Q13" s="52"/>
      <c r="R13" s="42" t="s">
        <v>19</v>
      </c>
      <c r="S13" s="52"/>
      <c r="T13" s="42" t="s">
        <v>19</v>
      </c>
      <c r="U13" s="52"/>
      <c r="V13" s="42" t="s">
        <v>19</v>
      </c>
      <c r="W13" s="52"/>
      <c r="X13" s="42" t="s">
        <v>19</v>
      </c>
      <c r="Y13" s="52"/>
      <c r="Z13" s="42" t="s">
        <v>19</v>
      </c>
      <c r="AA13" s="52"/>
      <c r="AB13" s="197" t="s">
        <v>31</v>
      </c>
      <c r="AC13" s="199"/>
      <c r="AD13" s="198"/>
      <c r="AE13" s="28"/>
    </row>
    <row r="14" spans="1:31" ht="63.75" thickBot="1" x14ac:dyDescent="0.25">
      <c r="A14" s="5" t="e">
        <f>'כתב כמויות לקבלן'!#REF!</f>
        <v>#REF!</v>
      </c>
      <c r="B14" s="6" t="e">
        <f>'כתב כמויות לקבלן'!#REF!</f>
        <v>#REF!</v>
      </c>
      <c r="C14" s="6" t="e">
        <f>'כתב כמויות לקבלן'!#REF!</f>
        <v>#REF!</v>
      </c>
      <c r="D14" s="7" t="e">
        <f>'כתב כמויות לקבלן'!#REF!</f>
        <v>#REF!</v>
      </c>
      <c r="E14" s="6" t="e">
        <f>'כתב כמויות לקבלן'!#REF!</f>
        <v>#REF!</v>
      </c>
      <c r="F14" s="6" t="e">
        <f>'כתב כמויות לקבלן'!#REF!</f>
        <v>#REF!</v>
      </c>
      <c r="G14" s="6" t="e">
        <f>'כתב כמויות לקבלן'!#REF!</f>
        <v>#REF!</v>
      </c>
      <c r="H14" s="40" t="s">
        <v>4</v>
      </c>
      <c r="I14" s="40" t="s">
        <v>10</v>
      </c>
      <c r="J14" s="40" t="s">
        <v>4</v>
      </c>
      <c r="K14" s="40" t="s">
        <v>10</v>
      </c>
      <c r="L14" s="40" t="s">
        <v>4</v>
      </c>
      <c r="M14" s="40" t="s">
        <v>10</v>
      </c>
      <c r="N14" s="40" t="s">
        <v>4</v>
      </c>
      <c r="O14" s="40" t="s">
        <v>10</v>
      </c>
      <c r="P14" s="40" t="s">
        <v>4</v>
      </c>
      <c r="Q14" s="40" t="s">
        <v>10</v>
      </c>
      <c r="R14" s="40" t="s">
        <v>4</v>
      </c>
      <c r="S14" s="40" t="s">
        <v>10</v>
      </c>
      <c r="T14" s="40" t="s">
        <v>4</v>
      </c>
      <c r="U14" s="40" t="s">
        <v>10</v>
      </c>
      <c r="V14" s="40" t="s">
        <v>4</v>
      </c>
      <c r="W14" s="40" t="s">
        <v>10</v>
      </c>
      <c r="X14" s="40" t="s">
        <v>4</v>
      </c>
      <c r="Y14" s="40" t="s">
        <v>10</v>
      </c>
      <c r="Z14" s="40" t="s">
        <v>4</v>
      </c>
      <c r="AA14" s="40" t="s">
        <v>10</v>
      </c>
      <c r="AB14" s="40" t="s">
        <v>31</v>
      </c>
      <c r="AC14" s="40" t="s">
        <v>32</v>
      </c>
      <c r="AD14" s="40" t="s">
        <v>11</v>
      </c>
      <c r="AE14" s="40" t="s">
        <v>22</v>
      </c>
    </row>
    <row r="15" spans="1:31" ht="16.5" thickBot="1" x14ac:dyDescent="0.3">
      <c r="A15" s="9" t="e">
        <f>'כתב כמויות לקבלן'!#REF!</f>
        <v>#REF!</v>
      </c>
      <c r="B15" s="85" t="e">
        <f>'כתב כמויות לקבלן'!#REF!</f>
        <v>#REF!</v>
      </c>
      <c r="C15" s="63" t="e">
        <f>'כתב כמויות לקבלן'!#REF!</f>
        <v>#REF!</v>
      </c>
      <c r="D15" s="99" t="e">
        <f>'כתב כמויות לקבלן'!#REF!</f>
        <v>#REF!</v>
      </c>
      <c r="E15" s="100" t="e">
        <f>'כתב כמויות לקבלן'!#REF!</f>
        <v>#REF!</v>
      </c>
      <c r="F15" s="101" t="e">
        <f>'כתב כמויות לקבלן'!#REF!</f>
        <v>#REF!</v>
      </c>
      <c r="G15" s="61" t="e">
        <f>'כתב כמויות לקבלן'!#REF!</f>
        <v>#REF!</v>
      </c>
      <c r="H15" s="92"/>
      <c r="I15" s="93" t="e">
        <f>H15*E15</f>
        <v>#REF!</v>
      </c>
      <c r="J15" s="94"/>
      <c r="K15" s="93" t="e">
        <f>J15*G15</f>
        <v>#REF!</v>
      </c>
      <c r="L15" s="94"/>
      <c r="M15" s="93" t="e">
        <f>L15*I15</f>
        <v>#REF!</v>
      </c>
      <c r="N15" s="95"/>
      <c r="O15" s="93" t="e">
        <f>N15*K15</f>
        <v>#REF!</v>
      </c>
      <c r="P15" s="95"/>
      <c r="Q15" s="93" t="e">
        <f>P15*M15</f>
        <v>#REF!</v>
      </c>
      <c r="R15" s="95"/>
      <c r="S15" s="93" t="e">
        <f>R15*O15</f>
        <v>#REF!</v>
      </c>
      <c r="T15" s="95"/>
      <c r="U15" s="93" t="e">
        <f>T15*Q15</f>
        <v>#REF!</v>
      </c>
      <c r="V15" s="95"/>
      <c r="W15" s="93" t="e">
        <f>V15*S15</f>
        <v>#REF!</v>
      </c>
      <c r="X15" s="95"/>
      <c r="Y15" s="93" t="e">
        <f>X15*U15</f>
        <v>#REF!</v>
      </c>
      <c r="Z15" s="95"/>
      <c r="AA15" s="93" t="e">
        <f>Z15*W15</f>
        <v>#REF!</v>
      </c>
      <c r="AB15" s="96">
        <f>L15+J15+H15+N15+P15+R15+T15+V15+X15+Z15</f>
        <v>0</v>
      </c>
      <c r="AC15" s="96" t="e">
        <f>I15+K15+M15+O15+Q15+S15+U15+W15+Y15+AA15</f>
        <v>#REF!</v>
      </c>
      <c r="AD15" s="96" t="e">
        <f>G15</f>
        <v>#REF!</v>
      </c>
      <c r="AE15" s="73" t="e">
        <f>AD15-AC15</f>
        <v>#REF!</v>
      </c>
    </row>
    <row r="16" spans="1:31" ht="16.5" thickBot="1" x14ac:dyDescent="0.3">
      <c r="A16" s="11" t="e">
        <f>'כתב כמויות לקבלן'!#REF!</f>
        <v>#REF!</v>
      </c>
      <c r="B16" s="86" t="e">
        <f>'כתב כמויות לקבלן'!#REF!</f>
        <v>#REF!</v>
      </c>
      <c r="C16" s="63" t="e">
        <f>'כתב כמויות לקבלן'!#REF!</f>
        <v>#REF!</v>
      </c>
      <c r="D16" s="102" t="e">
        <f>'כתב כמויות לקבלן'!#REF!</f>
        <v>#REF!</v>
      </c>
      <c r="E16" s="100" t="e">
        <f>'כתב כמויות לקבלן'!#REF!</f>
        <v>#REF!</v>
      </c>
      <c r="F16" s="103" t="e">
        <f>'כתב כמויות לקבלן'!#REF!</f>
        <v>#REF!</v>
      </c>
      <c r="G16" s="61" t="e">
        <f>'כתב כמויות לקבלן'!#REF!</f>
        <v>#REF!</v>
      </c>
      <c r="H16" s="97"/>
      <c r="I16" s="96" t="e">
        <f t="shared" ref="I16:AA23" si="0">H16*E16</f>
        <v>#REF!</v>
      </c>
      <c r="J16" s="95"/>
      <c r="K16" s="96" t="e">
        <f t="shared" si="0"/>
        <v>#REF!</v>
      </c>
      <c r="L16" s="95"/>
      <c r="M16" s="96" t="e">
        <f t="shared" si="0"/>
        <v>#REF!</v>
      </c>
      <c r="N16" s="95"/>
      <c r="O16" s="96" t="e">
        <f t="shared" si="0"/>
        <v>#REF!</v>
      </c>
      <c r="P16" s="95"/>
      <c r="Q16" s="96" t="e">
        <f t="shared" si="0"/>
        <v>#REF!</v>
      </c>
      <c r="R16" s="95"/>
      <c r="S16" s="96" t="e">
        <f t="shared" si="0"/>
        <v>#REF!</v>
      </c>
      <c r="T16" s="95"/>
      <c r="U16" s="96" t="e">
        <f t="shared" si="0"/>
        <v>#REF!</v>
      </c>
      <c r="V16" s="95"/>
      <c r="W16" s="96" t="e">
        <f t="shared" si="0"/>
        <v>#REF!</v>
      </c>
      <c r="X16" s="95"/>
      <c r="Y16" s="96" t="e">
        <f t="shared" si="0"/>
        <v>#REF!</v>
      </c>
      <c r="Z16" s="95"/>
      <c r="AA16" s="96" t="e">
        <f t="shared" si="0"/>
        <v>#REF!</v>
      </c>
      <c r="AB16" s="96">
        <f t="shared" ref="AB16:AB23" si="1">L16+J16+H16+N16+P16+R16+T16+V16+X16+Z16</f>
        <v>0</v>
      </c>
      <c r="AC16" s="96" t="e">
        <f>I16+K16+M16+O16+Q16+S16+U16+W16+Y16+AA16</f>
        <v>#REF!</v>
      </c>
      <c r="AD16" s="96" t="e">
        <f>G16</f>
        <v>#REF!</v>
      </c>
      <c r="AE16" s="73" t="e">
        <f t="shared" ref="AE16:AE23" si="2">AD16-AC16</f>
        <v>#REF!</v>
      </c>
    </row>
    <row r="17" spans="1:31" ht="16.5" thickBot="1" x14ac:dyDescent="0.3">
      <c r="A17" s="11" t="e">
        <f>'כתב כמויות לקבלן'!#REF!</f>
        <v>#REF!</v>
      </c>
      <c r="B17" s="86" t="e">
        <f>'כתב כמויות לקבלן'!#REF!</f>
        <v>#REF!</v>
      </c>
      <c r="C17" s="63" t="e">
        <f>'כתב כמויות לקבלן'!#REF!</f>
        <v>#REF!</v>
      </c>
      <c r="D17" s="102" t="e">
        <f>'כתב כמויות לקבלן'!#REF!</f>
        <v>#REF!</v>
      </c>
      <c r="E17" s="100" t="e">
        <f>'כתב כמויות לקבלן'!#REF!</f>
        <v>#REF!</v>
      </c>
      <c r="F17" s="103" t="e">
        <f>'כתב כמויות לקבלן'!#REF!</f>
        <v>#REF!</v>
      </c>
      <c r="G17" s="61" t="e">
        <f>'כתב כמויות לקבלן'!#REF!</f>
        <v>#REF!</v>
      </c>
      <c r="H17" s="97"/>
      <c r="I17" s="96" t="e">
        <f t="shared" si="0"/>
        <v>#REF!</v>
      </c>
      <c r="J17" s="95"/>
      <c r="K17" s="96" t="e">
        <f t="shared" si="0"/>
        <v>#REF!</v>
      </c>
      <c r="L17" s="95"/>
      <c r="M17" s="96" t="e">
        <f t="shared" si="0"/>
        <v>#REF!</v>
      </c>
      <c r="N17" s="95"/>
      <c r="O17" s="96" t="e">
        <f t="shared" si="0"/>
        <v>#REF!</v>
      </c>
      <c r="P17" s="95"/>
      <c r="Q17" s="96" t="e">
        <f t="shared" si="0"/>
        <v>#REF!</v>
      </c>
      <c r="R17" s="95"/>
      <c r="S17" s="96" t="e">
        <f t="shared" si="0"/>
        <v>#REF!</v>
      </c>
      <c r="T17" s="95"/>
      <c r="U17" s="96" t="e">
        <f t="shared" si="0"/>
        <v>#REF!</v>
      </c>
      <c r="V17" s="95"/>
      <c r="W17" s="96" t="e">
        <f t="shared" si="0"/>
        <v>#REF!</v>
      </c>
      <c r="X17" s="95"/>
      <c r="Y17" s="96" t="e">
        <f t="shared" si="0"/>
        <v>#REF!</v>
      </c>
      <c r="Z17" s="95"/>
      <c r="AA17" s="96" t="e">
        <f t="shared" si="0"/>
        <v>#REF!</v>
      </c>
      <c r="AB17" s="96">
        <f t="shared" si="1"/>
        <v>0</v>
      </c>
      <c r="AC17" s="96" t="e">
        <f t="shared" ref="AC17:AC23" si="3">I17+K17+M17+O17+Q17+S17+U17+W17+Y17+AA17</f>
        <v>#REF!</v>
      </c>
      <c r="AD17" s="96" t="e">
        <f t="shared" ref="AD17:AD23" si="4">G17</f>
        <v>#REF!</v>
      </c>
      <c r="AE17" s="73" t="e">
        <f t="shared" si="2"/>
        <v>#REF!</v>
      </c>
    </row>
    <row r="18" spans="1:31" ht="16.5" thickBot="1" x14ac:dyDescent="0.3">
      <c r="A18" s="11" t="e">
        <f>'כתב כמויות לקבלן'!#REF!</f>
        <v>#REF!</v>
      </c>
      <c r="B18" s="86" t="e">
        <f>'כתב כמויות לקבלן'!#REF!</f>
        <v>#REF!</v>
      </c>
      <c r="C18" s="63" t="e">
        <f>'כתב כמויות לקבלן'!#REF!</f>
        <v>#REF!</v>
      </c>
      <c r="D18" s="102" t="e">
        <f>'כתב כמויות לקבלן'!#REF!</f>
        <v>#REF!</v>
      </c>
      <c r="E18" s="100" t="e">
        <f>'כתב כמויות לקבלן'!#REF!</f>
        <v>#REF!</v>
      </c>
      <c r="F18" s="103" t="e">
        <f>'כתב כמויות לקבלן'!#REF!</f>
        <v>#REF!</v>
      </c>
      <c r="G18" s="61" t="e">
        <f>'כתב כמויות לקבלן'!#REF!</f>
        <v>#REF!</v>
      </c>
      <c r="H18" s="97"/>
      <c r="I18" s="96" t="e">
        <f t="shared" si="0"/>
        <v>#REF!</v>
      </c>
      <c r="J18" s="95"/>
      <c r="K18" s="96" t="e">
        <f t="shared" si="0"/>
        <v>#REF!</v>
      </c>
      <c r="L18" s="95"/>
      <c r="M18" s="96" t="e">
        <f t="shared" si="0"/>
        <v>#REF!</v>
      </c>
      <c r="N18" s="95"/>
      <c r="O18" s="96" t="e">
        <f t="shared" si="0"/>
        <v>#REF!</v>
      </c>
      <c r="P18" s="95"/>
      <c r="Q18" s="96" t="e">
        <f t="shared" si="0"/>
        <v>#REF!</v>
      </c>
      <c r="R18" s="95"/>
      <c r="S18" s="96" t="e">
        <f t="shared" si="0"/>
        <v>#REF!</v>
      </c>
      <c r="T18" s="95"/>
      <c r="U18" s="96" t="e">
        <f t="shared" si="0"/>
        <v>#REF!</v>
      </c>
      <c r="V18" s="95"/>
      <c r="W18" s="96" t="e">
        <f t="shared" si="0"/>
        <v>#REF!</v>
      </c>
      <c r="X18" s="95"/>
      <c r="Y18" s="96" t="e">
        <f t="shared" si="0"/>
        <v>#REF!</v>
      </c>
      <c r="Z18" s="95"/>
      <c r="AA18" s="96" t="e">
        <f t="shared" si="0"/>
        <v>#REF!</v>
      </c>
      <c r="AB18" s="96">
        <f t="shared" si="1"/>
        <v>0</v>
      </c>
      <c r="AC18" s="96" t="e">
        <f t="shared" si="3"/>
        <v>#REF!</v>
      </c>
      <c r="AD18" s="96" t="e">
        <f t="shared" si="4"/>
        <v>#REF!</v>
      </c>
      <c r="AE18" s="73" t="e">
        <f t="shared" si="2"/>
        <v>#REF!</v>
      </c>
    </row>
    <row r="19" spans="1:31" ht="16.5" thickBot="1" x14ac:dyDescent="0.3">
      <c r="A19" s="11" t="e">
        <f>'כתב כמויות לקבלן'!#REF!</f>
        <v>#REF!</v>
      </c>
      <c r="B19" s="86" t="e">
        <f>'כתב כמויות לקבלן'!#REF!</f>
        <v>#REF!</v>
      </c>
      <c r="C19" s="63" t="e">
        <f>'כתב כמויות לקבלן'!#REF!</f>
        <v>#REF!</v>
      </c>
      <c r="D19" s="102" t="e">
        <f>'כתב כמויות לקבלן'!#REF!</f>
        <v>#REF!</v>
      </c>
      <c r="E19" s="100" t="e">
        <f>'כתב כמויות לקבלן'!#REF!</f>
        <v>#REF!</v>
      </c>
      <c r="F19" s="103" t="e">
        <f>'כתב כמויות לקבלן'!#REF!</f>
        <v>#REF!</v>
      </c>
      <c r="G19" s="61" t="e">
        <f>'כתב כמויות לקבלן'!#REF!</f>
        <v>#REF!</v>
      </c>
      <c r="H19" s="97"/>
      <c r="I19" s="96" t="e">
        <f t="shared" si="0"/>
        <v>#REF!</v>
      </c>
      <c r="J19" s="95"/>
      <c r="K19" s="96" t="e">
        <f t="shared" si="0"/>
        <v>#REF!</v>
      </c>
      <c r="L19" s="95"/>
      <c r="M19" s="96" t="e">
        <f t="shared" si="0"/>
        <v>#REF!</v>
      </c>
      <c r="N19" s="95"/>
      <c r="O19" s="96" t="e">
        <f t="shared" si="0"/>
        <v>#REF!</v>
      </c>
      <c r="P19" s="95"/>
      <c r="Q19" s="96" t="e">
        <f t="shared" si="0"/>
        <v>#REF!</v>
      </c>
      <c r="R19" s="95"/>
      <c r="S19" s="96" t="e">
        <f t="shared" si="0"/>
        <v>#REF!</v>
      </c>
      <c r="T19" s="95"/>
      <c r="U19" s="96" t="e">
        <f t="shared" si="0"/>
        <v>#REF!</v>
      </c>
      <c r="V19" s="95"/>
      <c r="W19" s="96" t="e">
        <f t="shared" si="0"/>
        <v>#REF!</v>
      </c>
      <c r="X19" s="95"/>
      <c r="Y19" s="96" t="e">
        <f t="shared" si="0"/>
        <v>#REF!</v>
      </c>
      <c r="Z19" s="95"/>
      <c r="AA19" s="96" t="e">
        <f t="shared" si="0"/>
        <v>#REF!</v>
      </c>
      <c r="AB19" s="96">
        <f t="shared" si="1"/>
        <v>0</v>
      </c>
      <c r="AC19" s="96" t="e">
        <f t="shared" si="3"/>
        <v>#REF!</v>
      </c>
      <c r="AD19" s="96" t="e">
        <f t="shared" si="4"/>
        <v>#REF!</v>
      </c>
      <c r="AE19" s="73" t="e">
        <f t="shared" si="2"/>
        <v>#REF!</v>
      </c>
    </row>
    <row r="20" spans="1:31" ht="16.5" thickBot="1" x14ac:dyDescent="0.3">
      <c r="A20" s="11" t="e">
        <f>'כתב כמויות לקבלן'!#REF!</f>
        <v>#REF!</v>
      </c>
      <c r="B20" s="86" t="e">
        <f>'כתב כמויות לקבלן'!#REF!</f>
        <v>#REF!</v>
      </c>
      <c r="C20" s="63" t="e">
        <f>'כתב כמויות לקבלן'!#REF!</f>
        <v>#REF!</v>
      </c>
      <c r="D20" s="102" t="e">
        <f>'כתב כמויות לקבלן'!#REF!</f>
        <v>#REF!</v>
      </c>
      <c r="E20" s="100" t="e">
        <f>'כתב כמויות לקבלן'!#REF!</f>
        <v>#REF!</v>
      </c>
      <c r="F20" s="103" t="e">
        <f>'כתב כמויות לקבלן'!#REF!</f>
        <v>#REF!</v>
      </c>
      <c r="G20" s="61" t="e">
        <f>'כתב כמויות לקבלן'!#REF!</f>
        <v>#REF!</v>
      </c>
      <c r="H20" s="97"/>
      <c r="I20" s="96" t="e">
        <f t="shared" si="0"/>
        <v>#REF!</v>
      </c>
      <c r="J20" s="95"/>
      <c r="K20" s="96" t="e">
        <f t="shared" si="0"/>
        <v>#REF!</v>
      </c>
      <c r="L20" s="95"/>
      <c r="M20" s="96" t="e">
        <f t="shared" si="0"/>
        <v>#REF!</v>
      </c>
      <c r="N20" s="95"/>
      <c r="O20" s="96" t="e">
        <f t="shared" si="0"/>
        <v>#REF!</v>
      </c>
      <c r="P20" s="95"/>
      <c r="Q20" s="96" t="e">
        <f t="shared" si="0"/>
        <v>#REF!</v>
      </c>
      <c r="R20" s="95"/>
      <c r="S20" s="96" t="e">
        <f t="shared" si="0"/>
        <v>#REF!</v>
      </c>
      <c r="T20" s="95"/>
      <c r="U20" s="96" t="e">
        <f t="shared" si="0"/>
        <v>#REF!</v>
      </c>
      <c r="V20" s="95"/>
      <c r="W20" s="96" t="e">
        <f t="shared" si="0"/>
        <v>#REF!</v>
      </c>
      <c r="X20" s="95"/>
      <c r="Y20" s="96" t="e">
        <f t="shared" si="0"/>
        <v>#REF!</v>
      </c>
      <c r="Z20" s="95"/>
      <c r="AA20" s="96" t="e">
        <f t="shared" si="0"/>
        <v>#REF!</v>
      </c>
      <c r="AB20" s="96">
        <f t="shared" si="1"/>
        <v>0</v>
      </c>
      <c r="AC20" s="96" t="e">
        <f t="shared" si="3"/>
        <v>#REF!</v>
      </c>
      <c r="AD20" s="96" t="e">
        <f t="shared" si="4"/>
        <v>#REF!</v>
      </c>
      <c r="AE20" s="73" t="e">
        <f t="shared" si="2"/>
        <v>#REF!</v>
      </c>
    </row>
    <row r="21" spans="1:31" ht="16.5" thickBot="1" x14ac:dyDescent="0.3">
      <c r="A21" s="11" t="e">
        <f>'כתב כמויות לקבלן'!#REF!</f>
        <v>#REF!</v>
      </c>
      <c r="B21" s="86" t="e">
        <f>'כתב כמויות לקבלן'!#REF!</f>
        <v>#REF!</v>
      </c>
      <c r="C21" s="63" t="e">
        <f>'כתב כמויות לקבלן'!#REF!</f>
        <v>#REF!</v>
      </c>
      <c r="D21" s="102" t="e">
        <f>'כתב כמויות לקבלן'!#REF!</f>
        <v>#REF!</v>
      </c>
      <c r="E21" s="100" t="e">
        <f>'כתב כמויות לקבלן'!#REF!</f>
        <v>#REF!</v>
      </c>
      <c r="F21" s="103" t="e">
        <f>'כתב כמויות לקבלן'!#REF!</f>
        <v>#REF!</v>
      </c>
      <c r="G21" s="61" t="e">
        <f>'כתב כמויות לקבלן'!#REF!</f>
        <v>#REF!</v>
      </c>
      <c r="H21" s="97"/>
      <c r="I21" s="96" t="e">
        <f t="shared" ref="I21" si="5">H21*E21</f>
        <v>#REF!</v>
      </c>
      <c r="J21" s="95"/>
      <c r="K21" s="96" t="e">
        <f t="shared" ref="K21" si="6">J21*G21</f>
        <v>#REF!</v>
      </c>
      <c r="L21" s="95"/>
      <c r="M21" s="96" t="e">
        <f t="shared" ref="M21" si="7">L21*I21</f>
        <v>#REF!</v>
      </c>
      <c r="N21" s="95"/>
      <c r="O21" s="96" t="e">
        <f t="shared" ref="O21" si="8">N21*K21</f>
        <v>#REF!</v>
      </c>
      <c r="P21" s="95"/>
      <c r="Q21" s="96" t="e">
        <f t="shared" ref="Q21" si="9">P21*M21</f>
        <v>#REF!</v>
      </c>
      <c r="R21" s="95"/>
      <c r="S21" s="96" t="e">
        <f t="shared" ref="S21" si="10">R21*O21</f>
        <v>#REF!</v>
      </c>
      <c r="T21" s="95"/>
      <c r="U21" s="96" t="e">
        <f t="shared" ref="U21" si="11">T21*Q21</f>
        <v>#REF!</v>
      </c>
      <c r="V21" s="95"/>
      <c r="W21" s="96" t="e">
        <f t="shared" ref="W21" si="12">V21*S21</f>
        <v>#REF!</v>
      </c>
      <c r="X21" s="95"/>
      <c r="Y21" s="96" t="e">
        <f t="shared" ref="Y21" si="13">X21*U21</f>
        <v>#REF!</v>
      </c>
      <c r="Z21" s="95"/>
      <c r="AA21" s="96" t="e">
        <f t="shared" ref="AA21" si="14">Z21*W21</f>
        <v>#REF!</v>
      </c>
      <c r="AB21" s="96">
        <f t="shared" ref="AB21" si="15">L21+J21+H21+N21+P21+R21+T21+V21+X21+Z21</f>
        <v>0</v>
      </c>
      <c r="AC21" s="96" t="e">
        <f t="shared" ref="AC21" si="16">I21+K21+M21+O21+Q21+S21+U21+W21+Y21+AA21</f>
        <v>#REF!</v>
      </c>
      <c r="AD21" s="96" t="e">
        <f t="shared" ref="AD21" si="17">G21</f>
        <v>#REF!</v>
      </c>
      <c r="AE21" s="73" t="e">
        <f t="shared" ref="AE21" si="18">AD21-AC21</f>
        <v>#REF!</v>
      </c>
    </row>
    <row r="22" spans="1:31" ht="16.5" thickBot="1" x14ac:dyDescent="0.3">
      <c r="A22" s="11" t="e">
        <f>'כתב כמויות לקבלן'!#REF!</f>
        <v>#REF!</v>
      </c>
      <c r="B22" s="86" t="e">
        <f>'כתב כמויות לקבלן'!#REF!</f>
        <v>#REF!</v>
      </c>
      <c r="C22" s="63" t="e">
        <f>'כתב כמויות לקבלן'!#REF!</f>
        <v>#REF!</v>
      </c>
      <c r="D22" s="102" t="e">
        <f>'כתב כמויות לקבלן'!#REF!</f>
        <v>#REF!</v>
      </c>
      <c r="E22" s="100" t="e">
        <f>'כתב כמויות לקבלן'!#REF!</f>
        <v>#REF!</v>
      </c>
      <c r="F22" s="103" t="e">
        <f>'כתב כמויות לקבלן'!#REF!</f>
        <v>#REF!</v>
      </c>
      <c r="G22" s="61" t="e">
        <f>'כתב כמויות לקבלן'!#REF!</f>
        <v>#REF!</v>
      </c>
      <c r="H22" s="97"/>
      <c r="I22" s="96" t="e">
        <f t="shared" si="0"/>
        <v>#REF!</v>
      </c>
      <c r="J22" s="95"/>
      <c r="K22" s="96" t="e">
        <f t="shared" si="0"/>
        <v>#REF!</v>
      </c>
      <c r="L22" s="95"/>
      <c r="M22" s="96" t="e">
        <f t="shared" si="0"/>
        <v>#REF!</v>
      </c>
      <c r="N22" s="95"/>
      <c r="O22" s="96" t="e">
        <f t="shared" si="0"/>
        <v>#REF!</v>
      </c>
      <c r="P22" s="95"/>
      <c r="Q22" s="96" t="e">
        <f t="shared" si="0"/>
        <v>#REF!</v>
      </c>
      <c r="R22" s="95"/>
      <c r="S22" s="96" t="e">
        <f t="shared" si="0"/>
        <v>#REF!</v>
      </c>
      <c r="T22" s="95"/>
      <c r="U22" s="96" t="e">
        <f t="shared" si="0"/>
        <v>#REF!</v>
      </c>
      <c r="V22" s="95"/>
      <c r="W22" s="96" t="e">
        <f t="shared" si="0"/>
        <v>#REF!</v>
      </c>
      <c r="X22" s="95"/>
      <c r="Y22" s="96" t="e">
        <f t="shared" si="0"/>
        <v>#REF!</v>
      </c>
      <c r="Z22" s="95"/>
      <c r="AA22" s="96" t="e">
        <f t="shared" si="0"/>
        <v>#REF!</v>
      </c>
      <c r="AB22" s="96">
        <f t="shared" si="1"/>
        <v>0</v>
      </c>
      <c r="AC22" s="96" t="e">
        <f t="shared" si="3"/>
        <v>#REF!</v>
      </c>
      <c r="AD22" s="96" t="e">
        <f t="shared" si="4"/>
        <v>#REF!</v>
      </c>
      <c r="AE22" s="73" t="e">
        <f t="shared" si="2"/>
        <v>#REF!</v>
      </c>
    </row>
    <row r="23" spans="1:31" ht="16.5" thickBot="1" x14ac:dyDescent="0.3">
      <c r="A23" s="11" t="e">
        <f>'כתב כמויות לקבלן'!#REF!</f>
        <v>#REF!</v>
      </c>
      <c r="B23" s="86" t="e">
        <f>'כתב כמויות לקבלן'!#REF!</f>
        <v>#REF!</v>
      </c>
      <c r="C23" s="63" t="e">
        <f>'כתב כמויות לקבלן'!#REF!</f>
        <v>#REF!</v>
      </c>
      <c r="D23" s="102" t="e">
        <f>'כתב כמויות לקבלן'!#REF!</f>
        <v>#REF!</v>
      </c>
      <c r="E23" s="100" t="e">
        <f>'כתב כמויות לקבלן'!#REF!</f>
        <v>#REF!</v>
      </c>
      <c r="F23" s="103" t="e">
        <f>'כתב כמויות לקבלן'!#REF!</f>
        <v>#REF!</v>
      </c>
      <c r="G23" s="61" t="e">
        <f>'כתב כמויות לקבלן'!#REF!</f>
        <v>#REF!</v>
      </c>
      <c r="H23" s="97"/>
      <c r="I23" s="96" t="e">
        <f t="shared" si="0"/>
        <v>#REF!</v>
      </c>
      <c r="J23" s="95"/>
      <c r="K23" s="96" t="e">
        <f t="shared" si="0"/>
        <v>#REF!</v>
      </c>
      <c r="L23" s="95"/>
      <c r="M23" s="96" t="e">
        <f t="shared" si="0"/>
        <v>#REF!</v>
      </c>
      <c r="N23" s="95"/>
      <c r="O23" s="96" t="e">
        <f t="shared" si="0"/>
        <v>#REF!</v>
      </c>
      <c r="P23" s="95"/>
      <c r="Q23" s="96" t="e">
        <f t="shared" si="0"/>
        <v>#REF!</v>
      </c>
      <c r="R23" s="95"/>
      <c r="S23" s="96" t="e">
        <f t="shared" si="0"/>
        <v>#REF!</v>
      </c>
      <c r="T23" s="95"/>
      <c r="U23" s="96" t="e">
        <f t="shared" si="0"/>
        <v>#REF!</v>
      </c>
      <c r="V23" s="95"/>
      <c r="W23" s="96" t="e">
        <f t="shared" si="0"/>
        <v>#REF!</v>
      </c>
      <c r="X23" s="95"/>
      <c r="Y23" s="96" t="e">
        <f t="shared" si="0"/>
        <v>#REF!</v>
      </c>
      <c r="Z23" s="95"/>
      <c r="AA23" s="96" t="e">
        <f t="shared" si="0"/>
        <v>#REF!</v>
      </c>
      <c r="AB23" s="96">
        <f t="shared" si="1"/>
        <v>0</v>
      </c>
      <c r="AC23" s="96" t="e">
        <f t="shared" si="3"/>
        <v>#REF!</v>
      </c>
      <c r="AD23" s="96" t="e">
        <f t="shared" si="4"/>
        <v>#REF!</v>
      </c>
      <c r="AE23" s="73" t="e">
        <f t="shared" si="2"/>
        <v>#REF!</v>
      </c>
    </row>
    <row r="24" spans="1:31" ht="19.5" thickBot="1" x14ac:dyDescent="0.3">
      <c r="A24" s="47"/>
      <c r="B24" s="118" t="e">
        <f>'כתב כמויות לקבלן'!#REF!</f>
        <v>#REF!</v>
      </c>
      <c r="C24" s="115"/>
      <c r="D24" s="116"/>
      <c r="E24" s="117"/>
      <c r="F24" s="117"/>
      <c r="G24" s="119" t="e">
        <f>'כתב כמויות לקבלן'!#REF!</f>
        <v>#REF!</v>
      </c>
      <c r="H24" s="41">
        <f t="shared" ref="H24:AE24" si="19">SUM(H15:H23)</f>
        <v>0</v>
      </c>
      <c r="I24" s="41" t="e">
        <f t="shared" si="19"/>
        <v>#REF!</v>
      </c>
      <c r="J24" s="41">
        <f t="shared" si="19"/>
        <v>0</v>
      </c>
      <c r="K24" s="41" t="e">
        <f t="shared" si="19"/>
        <v>#REF!</v>
      </c>
      <c r="L24" s="41">
        <f t="shared" si="19"/>
        <v>0</v>
      </c>
      <c r="M24" s="43" t="e">
        <f t="shared" si="19"/>
        <v>#REF!</v>
      </c>
      <c r="N24" s="38">
        <f t="shared" si="19"/>
        <v>0</v>
      </c>
      <c r="O24" s="38" t="e">
        <f t="shared" si="19"/>
        <v>#REF!</v>
      </c>
      <c r="P24" s="38">
        <f t="shared" si="19"/>
        <v>0</v>
      </c>
      <c r="Q24" s="38" t="e">
        <f t="shared" si="19"/>
        <v>#REF!</v>
      </c>
      <c r="R24" s="38">
        <f t="shared" si="19"/>
        <v>0</v>
      </c>
      <c r="S24" s="38" t="e">
        <f t="shared" si="19"/>
        <v>#REF!</v>
      </c>
      <c r="T24" s="38">
        <f t="shared" si="19"/>
        <v>0</v>
      </c>
      <c r="U24" s="38" t="e">
        <f t="shared" si="19"/>
        <v>#REF!</v>
      </c>
      <c r="V24" s="38">
        <f t="shared" si="19"/>
        <v>0</v>
      </c>
      <c r="W24" s="38" t="e">
        <f t="shared" si="19"/>
        <v>#REF!</v>
      </c>
      <c r="X24" s="38">
        <f t="shared" si="19"/>
        <v>0</v>
      </c>
      <c r="Y24" s="38" t="e">
        <f t="shared" si="19"/>
        <v>#REF!</v>
      </c>
      <c r="Z24" s="38">
        <f t="shared" si="19"/>
        <v>0</v>
      </c>
      <c r="AA24" s="38" t="e">
        <f t="shared" si="19"/>
        <v>#REF!</v>
      </c>
      <c r="AB24" s="38">
        <f t="shared" si="19"/>
        <v>0</v>
      </c>
      <c r="AC24" s="43" t="e">
        <f t="shared" si="19"/>
        <v>#REF!</v>
      </c>
      <c r="AD24" s="38" t="e">
        <f t="shared" si="19"/>
        <v>#REF!</v>
      </c>
      <c r="AE24" s="74" t="e">
        <f t="shared" si="19"/>
        <v>#REF!</v>
      </c>
    </row>
    <row r="25" spans="1:31" ht="16.5" thickBot="1" x14ac:dyDescent="0.3">
      <c r="A25" s="113"/>
      <c r="B25" s="91" t="e">
        <f>'כתב כמויות לקבלן'!#REF!</f>
        <v>#REF!</v>
      </c>
      <c r="C25" s="120"/>
      <c r="D25" s="114"/>
      <c r="E25" s="114"/>
      <c r="F25" s="121"/>
      <c r="G25" s="122" t="e">
        <f>'כתב כמויות לקבלן'!#REF!</f>
        <v>#REF!</v>
      </c>
    </row>
    <row r="26" spans="1:31" ht="19.5" thickBot="1" x14ac:dyDescent="0.25">
      <c r="A26" s="109"/>
      <c r="B26" s="110" t="e">
        <f>'כתב כמויות לקבלן'!#REF!</f>
        <v>#REF!</v>
      </c>
      <c r="C26" s="62"/>
      <c r="D26" s="62"/>
      <c r="E26" s="111"/>
      <c r="F26" s="111"/>
      <c r="G26" s="112" t="e">
        <f>'כתב כמויות לקבלן'!#REF!</f>
        <v>#REF!</v>
      </c>
    </row>
    <row r="27" spans="1:31" ht="19.5" thickBot="1" x14ac:dyDescent="0.35">
      <c r="A27" s="13"/>
      <c r="B27" s="1"/>
      <c r="C27" s="13"/>
      <c r="D27" s="13"/>
      <c r="E27" s="27"/>
      <c r="F27" s="27"/>
      <c r="G27" s="27"/>
    </row>
    <row r="28" spans="1:31" ht="19.5" thickBot="1" x14ac:dyDescent="0.35">
      <c r="A28" s="1"/>
      <c r="B28" s="19" t="e">
        <f>'כתב כמויות לקבלן'!#REF!</f>
        <v>#REF!</v>
      </c>
      <c r="C28" s="1"/>
      <c r="D28" s="1"/>
      <c r="E28" s="3"/>
      <c r="F28" s="3"/>
      <c r="G28" s="79"/>
      <c r="H28" s="197" t="s">
        <v>7</v>
      </c>
      <c r="I28" s="198"/>
      <c r="J28" s="197" t="s">
        <v>8</v>
      </c>
      <c r="K28" s="198"/>
      <c r="L28" s="197" t="s">
        <v>9</v>
      </c>
      <c r="M28" s="198"/>
      <c r="N28" s="197" t="s">
        <v>24</v>
      </c>
      <c r="O28" s="198"/>
      <c r="P28" s="197" t="s">
        <v>25</v>
      </c>
      <c r="Q28" s="198"/>
      <c r="R28" s="197" t="s">
        <v>26</v>
      </c>
      <c r="S28" s="198"/>
      <c r="T28" s="197" t="s">
        <v>27</v>
      </c>
      <c r="U28" s="198"/>
      <c r="V28" s="197" t="s">
        <v>28</v>
      </c>
      <c r="W28" s="198"/>
      <c r="X28" s="197" t="s">
        <v>29</v>
      </c>
      <c r="Y28" s="198"/>
      <c r="Z28" s="197" t="s">
        <v>30</v>
      </c>
      <c r="AA28" s="198"/>
      <c r="AB28" s="2"/>
      <c r="AC28" s="2"/>
      <c r="AD28" s="2"/>
      <c r="AE28" s="28"/>
    </row>
    <row r="29" spans="1:31" ht="19.5" thickBot="1" x14ac:dyDescent="0.35">
      <c r="A29" s="51"/>
      <c r="B29" s="33"/>
      <c r="C29" s="34"/>
      <c r="D29" s="34"/>
      <c r="E29" s="35"/>
      <c r="F29" s="35"/>
      <c r="G29" s="80"/>
      <c r="H29" s="42" t="s">
        <v>19</v>
      </c>
      <c r="I29" s="72"/>
      <c r="J29" s="42" t="s">
        <v>19</v>
      </c>
      <c r="K29" s="72"/>
      <c r="L29" s="42" t="s">
        <v>19</v>
      </c>
      <c r="M29" s="52"/>
      <c r="N29" s="42" t="s">
        <v>19</v>
      </c>
      <c r="O29" s="52"/>
      <c r="P29" s="42" t="s">
        <v>19</v>
      </c>
      <c r="Q29" s="52"/>
      <c r="R29" s="42" t="s">
        <v>19</v>
      </c>
      <c r="S29" s="52"/>
      <c r="T29" s="42" t="s">
        <v>19</v>
      </c>
      <c r="U29" s="52"/>
      <c r="V29" s="42" t="s">
        <v>19</v>
      </c>
      <c r="W29" s="52"/>
      <c r="X29" s="42" t="s">
        <v>19</v>
      </c>
      <c r="Y29" s="52"/>
      <c r="Z29" s="42" t="s">
        <v>19</v>
      </c>
      <c r="AA29" s="52"/>
      <c r="AB29" s="197" t="s">
        <v>31</v>
      </c>
      <c r="AC29" s="199"/>
      <c r="AD29" s="198"/>
      <c r="AE29" s="28"/>
    </row>
    <row r="30" spans="1:31" ht="63.75" thickBot="1" x14ac:dyDescent="0.25">
      <c r="A30" s="5" t="e">
        <f>'כתב כמויות לקבלן'!#REF!</f>
        <v>#REF!</v>
      </c>
      <c r="B30" s="6" t="e">
        <f>'כתב כמויות לקבלן'!#REF!</f>
        <v>#REF!</v>
      </c>
      <c r="C30" s="6" t="e">
        <f>'כתב כמויות לקבלן'!#REF!</f>
        <v>#REF!</v>
      </c>
      <c r="D30" s="7" t="e">
        <f>'כתב כמויות לקבלן'!#REF!</f>
        <v>#REF!</v>
      </c>
      <c r="E30" s="6" t="e">
        <f>'כתב כמויות לקבלן'!#REF!</f>
        <v>#REF!</v>
      </c>
      <c r="F30" s="6" t="e">
        <f>'כתב כמויות לקבלן'!#REF!</f>
        <v>#REF!</v>
      </c>
      <c r="G30" s="81" t="e">
        <f>'כתב כמויות לקבלן'!#REF!</f>
        <v>#REF!</v>
      </c>
      <c r="H30" s="40" t="s">
        <v>4</v>
      </c>
      <c r="I30" s="40" t="s">
        <v>10</v>
      </c>
      <c r="J30" s="40" t="s">
        <v>4</v>
      </c>
      <c r="K30" s="40" t="s">
        <v>10</v>
      </c>
      <c r="L30" s="40" t="s">
        <v>4</v>
      </c>
      <c r="M30" s="40" t="s">
        <v>10</v>
      </c>
      <c r="N30" s="40" t="s">
        <v>4</v>
      </c>
      <c r="O30" s="40" t="s">
        <v>10</v>
      </c>
      <c r="P30" s="40" t="s">
        <v>4</v>
      </c>
      <c r="Q30" s="40" t="s">
        <v>10</v>
      </c>
      <c r="R30" s="40" t="s">
        <v>4</v>
      </c>
      <c r="S30" s="40" t="s">
        <v>10</v>
      </c>
      <c r="T30" s="40" t="s">
        <v>4</v>
      </c>
      <c r="U30" s="40" t="s">
        <v>10</v>
      </c>
      <c r="V30" s="40" t="s">
        <v>4</v>
      </c>
      <c r="W30" s="40" t="s">
        <v>10</v>
      </c>
      <c r="X30" s="40" t="s">
        <v>4</v>
      </c>
      <c r="Y30" s="40" t="s">
        <v>10</v>
      </c>
      <c r="Z30" s="40" t="s">
        <v>4</v>
      </c>
      <c r="AA30" s="40" t="s">
        <v>10</v>
      </c>
      <c r="AB30" s="40" t="s">
        <v>31</v>
      </c>
      <c r="AC30" s="40" t="s">
        <v>32</v>
      </c>
      <c r="AD30" s="40" t="s">
        <v>11</v>
      </c>
      <c r="AE30" s="40" t="s">
        <v>22</v>
      </c>
    </row>
    <row r="31" spans="1:31" ht="16.5" thickBot="1" x14ac:dyDescent="0.3">
      <c r="A31" s="9" t="e">
        <f>'כתב כמויות לקבלן'!#REF!</f>
        <v>#REF!</v>
      </c>
      <c r="B31" s="44" t="e">
        <f>'כתב כמויות לקבלן'!#REF!</f>
        <v>#REF!</v>
      </c>
      <c r="C31" s="53" t="e">
        <f>'כתב כמויות לקבלן'!#REF!</f>
        <v>#REF!</v>
      </c>
      <c r="D31" s="105" t="e">
        <f>'כתב כמויות לקבלן'!#REF!</f>
        <v>#REF!</v>
      </c>
      <c r="E31" s="100" t="e">
        <f>'כתב כמויות לקבלן'!#REF!</f>
        <v>#REF!</v>
      </c>
      <c r="F31" s="101" t="e">
        <f>'כתב כמויות לקבלן'!#REF!</f>
        <v>#REF!</v>
      </c>
      <c r="G31" s="61" t="e">
        <f>'כתב כמויות לקבלן'!#REF!</f>
        <v>#REF!</v>
      </c>
      <c r="H31" s="92"/>
      <c r="I31" s="93" t="e">
        <f>H31*E31</f>
        <v>#REF!</v>
      </c>
      <c r="J31" s="94"/>
      <c r="K31" s="93" t="e">
        <f>J31*G31</f>
        <v>#REF!</v>
      </c>
      <c r="L31" s="94"/>
      <c r="M31" s="93" t="e">
        <f>L31*I31</f>
        <v>#REF!</v>
      </c>
      <c r="N31" s="95"/>
      <c r="O31" s="93" t="e">
        <f>N31*K31</f>
        <v>#REF!</v>
      </c>
      <c r="P31" s="95"/>
      <c r="Q31" s="93" t="e">
        <f>P31*M31</f>
        <v>#REF!</v>
      </c>
      <c r="R31" s="95"/>
      <c r="S31" s="93" t="e">
        <f>R31*O31</f>
        <v>#REF!</v>
      </c>
      <c r="T31" s="95"/>
      <c r="U31" s="93" t="e">
        <f>T31*Q31</f>
        <v>#REF!</v>
      </c>
      <c r="V31" s="95"/>
      <c r="W31" s="93" t="e">
        <f>V31*S31</f>
        <v>#REF!</v>
      </c>
      <c r="X31" s="95"/>
      <c r="Y31" s="93" t="e">
        <f>X31*U31</f>
        <v>#REF!</v>
      </c>
      <c r="Z31" s="95"/>
      <c r="AA31" s="93" t="e">
        <f>Z31*W31</f>
        <v>#REF!</v>
      </c>
      <c r="AB31" s="96">
        <f>L31+J31+H31+N31+P31+R31+T31+V31+X31+Z31</f>
        <v>0</v>
      </c>
      <c r="AC31" s="96" t="e">
        <f>I31+K31+M31+O31+Q31+S31+U31+W31+Y31+AA31</f>
        <v>#REF!</v>
      </c>
      <c r="AD31" s="96" t="e">
        <f>G31</f>
        <v>#REF!</v>
      </c>
      <c r="AE31" s="73" t="e">
        <f>AD31-AC31</f>
        <v>#REF!</v>
      </c>
    </row>
    <row r="32" spans="1:31" ht="16.5" thickBot="1" x14ac:dyDescent="0.3">
      <c r="A32" s="11" t="e">
        <f>'כתב כמויות לקבלן'!#REF!</f>
        <v>#REF!</v>
      </c>
      <c r="B32" s="45" t="e">
        <f>'כתב כמויות לקבלן'!#REF!</f>
        <v>#REF!</v>
      </c>
      <c r="C32" s="63" t="e">
        <f>'כתב כמויות לקבלן'!#REF!</f>
        <v>#REF!</v>
      </c>
      <c r="D32" s="106" t="e">
        <f>'כתב כמויות לקבלן'!#REF!</f>
        <v>#REF!</v>
      </c>
      <c r="E32" s="100" t="e">
        <f>'כתב כמויות לקבלן'!#REF!</f>
        <v>#REF!</v>
      </c>
      <c r="F32" s="103" t="e">
        <f>'כתב כמויות לקבלן'!#REF!</f>
        <v>#REF!</v>
      </c>
      <c r="G32" s="61" t="e">
        <f>'כתב כמויות לקבלן'!#REF!</f>
        <v>#REF!</v>
      </c>
      <c r="H32" s="97"/>
      <c r="I32" s="96" t="e">
        <f t="shared" ref="I32:I34" si="20">H32*E32</f>
        <v>#REF!</v>
      </c>
      <c r="J32" s="95"/>
      <c r="K32" s="96" t="e">
        <f t="shared" ref="K32:K34" si="21">J32*G32</f>
        <v>#REF!</v>
      </c>
      <c r="L32" s="95"/>
      <c r="M32" s="96" t="e">
        <f t="shared" ref="M32:M34" si="22">L32*I32</f>
        <v>#REF!</v>
      </c>
      <c r="N32" s="95"/>
      <c r="O32" s="96" t="e">
        <f t="shared" ref="O32:O34" si="23">N32*K32</f>
        <v>#REF!</v>
      </c>
      <c r="P32" s="95"/>
      <c r="Q32" s="96" t="e">
        <f t="shared" ref="Q32:Q34" si="24">P32*M32</f>
        <v>#REF!</v>
      </c>
      <c r="R32" s="95"/>
      <c r="S32" s="96" t="e">
        <f t="shared" ref="S32:S34" si="25">R32*O32</f>
        <v>#REF!</v>
      </c>
      <c r="T32" s="95"/>
      <c r="U32" s="96" t="e">
        <f t="shared" ref="U32:U34" si="26">T32*Q32</f>
        <v>#REF!</v>
      </c>
      <c r="V32" s="95"/>
      <c r="W32" s="96" t="e">
        <f t="shared" ref="W32:W34" si="27">V32*S32</f>
        <v>#REF!</v>
      </c>
      <c r="X32" s="95"/>
      <c r="Y32" s="96" t="e">
        <f t="shared" ref="Y32:Y34" si="28">X32*U32</f>
        <v>#REF!</v>
      </c>
      <c r="Z32" s="95"/>
      <c r="AA32" s="96" t="e">
        <f t="shared" ref="AA32:AA34" si="29">Z32*W32</f>
        <v>#REF!</v>
      </c>
      <c r="AB32" s="96">
        <f t="shared" ref="AB32:AB34" si="30">L32+J32+H32+N32+P32+R32+T32+V32+X32+Z32</f>
        <v>0</v>
      </c>
      <c r="AC32" s="96" t="e">
        <f>I32+K32+M32+O32+Q32+S32+U32+W32+Y32+AA32</f>
        <v>#REF!</v>
      </c>
      <c r="AD32" s="96" t="e">
        <f>G32</f>
        <v>#REF!</v>
      </c>
      <c r="AE32" s="73" t="e">
        <f t="shared" ref="AE32:AE34" si="31">AD32-AC32</f>
        <v>#REF!</v>
      </c>
    </row>
    <row r="33" spans="1:31" ht="16.5" thickBot="1" x14ac:dyDescent="0.3">
      <c r="A33" s="11" t="e">
        <f>'כתב כמויות לקבלן'!#REF!</f>
        <v>#REF!</v>
      </c>
      <c r="B33" s="45" t="e">
        <f>'כתב כמויות לקבלן'!#REF!</f>
        <v>#REF!</v>
      </c>
      <c r="C33" s="63" t="e">
        <f>'כתב כמויות לקבלן'!#REF!</f>
        <v>#REF!</v>
      </c>
      <c r="D33" s="106" t="e">
        <f>'כתב כמויות לקבלן'!#REF!</f>
        <v>#REF!</v>
      </c>
      <c r="E33" s="100" t="e">
        <f>'כתב כמויות לקבלן'!#REF!</f>
        <v>#REF!</v>
      </c>
      <c r="F33" s="103" t="e">
        <f>'כתב כמויות לקבלן'!#REF!</f>
        <v>#REF!</v>
      </c>
      <c r="G33" s="61" t="e">
        <f>'כתב כמויות לקבלן'!#REF!</f>
        <v>#REF!</v>
      </c>
      <c r="H33" s="97"/>
      <c r="I33" s="96" t="e">
        <f t="shared" si="20"/>
        <v>#REF!</v>
      </c>
      <c r="J33" s="95"/>
      <c r="K33" s="96" t="e">
        <f t="shared" si="21"/>
        <v>#REF!</v>
      </c>
      <c r="L33" s="95"/>
      <c r="M33" s="96" t="e">
        <f t="shared" si="22"/>
        <v>#REF!</v>
      </c>
      <c r="N33" s="95"/>
      <c r="O33" s="96" t="e">
        <f t="shared" si="23"/>
        <v>#REF!</v>
      </c>
      <c r="P33" s="95"/>
      <c r="Q33" s="96" t="e">
        <f t="shared" si="24"/>
        <v>#REF!</v>
      </c>
      <c r="R33" s="95"/>
      <c r="S33" s="96" t="e">
        <f t="shared" si="25"/>
        <v>#REF!</v>
      </c>
      <c r="T33" s="95"/>
      <c r="U33" s="96" t="e">
        <f t="shared" si="26"/>
        <v>#REF!</v>
      </c>
      <c r="V33" s="95"/>
      <c r="W33" s="96" t="e">
        <f t="shared" si="27"/>
        <v>#REF!</v>
      </c>
      <c r="X33" s="95"/>
      <c r="Y33" s="96" t="e">
        <f t="shared" si="28"/>
        <v>#REF!</v>
      </c>
      <c r="Z33" s="95"/>
      <c r="AA33" s="96" t="e">
        <f t="shared" si="29"/>
        <v>#REF!</v>
      </c>
      <c r="AB33" s="96">
        <f t="shared" si="30"/>
        <v>0</v>
      </c>
      <c r="AC33" s="96" t="e">
        <f t="shared" ref="AC33:AC34" si="32">I33+K33+M33+O33+Q33+S33+U33+W33+Y33+AA33</f>
        <v>#REF!</v>
      </c>
      <c r="AD33" s="96" t="e">
        <f t="shared" ref="AD33:AD34" si="33">G33</f>
        <v>#REF!</v>
      </c>
      <c r="AE33" s="73" t="e">
        <f t="shared" si="31"/>
        <v>#REF!</v>
      </c>
    </row>
    <row r="34" spans="1:31" ht="16.5" thickBot="1" x14ac:dyDescent="0.3">
      <c r="A34" s="11" t="e">
        <f>'כתב כמויות לקבלן'!#REF!</f>
        <v>#REF!</v>
      </c>
      <c r="B34" s="46" t="e">
        <f>'כתב כמויות לקבלן'!#REF!</f>
        <v>#REF!</v>
      </c>
      <c r="C34" s="63" t="e">
        <f>'כתב כמויות לקבלן'!#REF!</f>
        <v>#REF!</v>
      </c>
      <c r="D34" s="106" t="e">
        <f>'כתב כמויות לקבלן'!#REF!</f>
        <v>#REF!</v>
      </c>
      <c r="E34" s="100" t="e">
        <f>'כתב כמויות לקבלן'!#REF!</f>
        <v>#REF!</v>
      </c>
      <c r="F34" s="103" t="e">
        <f>'כתב כמויות לקבלן'!#REF!</f>
        <v>#REF!</v>
      </c>
      <c r="G34" s="61" t="e">
        <f>'כתב כמויות לקבלן'!#REF!</f>
        <v>#REF!</v>
      </c>
      <c r="H34" s="97"/>
      <c r="I34" s="96" t="e">
        <f t="shared" si="20"/>
        <v>#REF!</v>
      </c>
      <c r="J34" s="95"/>
      <c r="K34" s="96" t="e">
        <f t="shared" si="21"/>
        <v>#REF!</v>
      </c>
      <c r="L34" s="95"/>
      <c r="M34" s="96" t="e">
        <f t="shared" si="22"/>
        <v>#REF!</v>
      </c>
      <c r="N34" s="95"/>
      <c r="O34" s="96" t="e">
        <f t="shared" si="23"/>
        <v>#REF!</v>
      </c>
      <c r="P34" s="95"/>
      <c r="Q34" s="96" t="e">
        <f t="shared" si="24"/>
        <v>#REF!</v>
      </c>
      <c r="R34" s="95"/>
      <c r="S34" s="96" t="e">
        <f t="shared" si="25"/>
        <v>#REF!</v>
      </c>
      <c r="T34" s="95"/>
      <c r="U34" s="96" t="e">
        <f t="shared" si="26"/>
        <v>#REF!</v>
      </c>
      <c r="V34" s="95"/>
      <c r="W34" s="96" t="e">
        <f t="shared" si="27"/>
        <v>#REF!</v>
      </c>
      <c r="X34" s="95"/>
      <c r="Y34" s="96" t="e">
        <f t="shared" si="28"/>
        <v>#REF!</v>
      </c>
      <c r="Z34" s="95"/>
      <c r="AA34" s="96" t="e">
        <f t="shared" si="29"/>
        <v>#REF!</v>
      </c>
      <c r="AB34" s="96">
        <f t="shared" si="30"/>
        <v>0</v>
      </c>
      <c r="AC34" s="96" t="e">
        <f t="shared" si="32"/>
        <v>#REF!</v>
      </c>
      <c r="AD34" s="96" t="e">
        <f t="shared" si="33"/>
        <v>#REF!</v>
      </c>
      <c r="AE34" s="73" t="e">
        <f t="shared" si="31"/>
        <v>#REF!</v>
      </c>
    </row>
    <row r="35" spans="1:31" ht="19.5" thickBot="1" x14ac:dyDescent="0.3">
      <c r="A35" s="47"/>
      <c r="B35" s="48" t="e">
        <f>'כתב כמויות לקבלן'!#REF!</f>
        <v>#REF!</v>
      </c>
      <c r="C35" s="49"/>
      <c r="D35" s="49"/>
      <c r="E35" s="50"/>
      <c r="F35" s="50"/>
      <c r="G35" s="39" t="e">
        <f>'כתב כמויות לקבלן'!#REF!</f>
        <v>#REF!</v>
      </c>
      <c r="H35" s="41">
        <f t="shared" ref="H35:AE35" si="34">SUM(H31:H34)</f>
        <v>0</v>
      </c>
      <c r="I35" s="41" t="e">
        <f t="shared" si="34"/>
        <v>#REF!</v>
      </c>
      <c r="J35" s="41">
        <f t="shared" si="34"/>
        <v>0</v>
      </c>
      <c r="K35" s="41" t="e">
        <f t="shared" si="34"/>
        <v>#REF!</v>
      </c>
      <c r="L35" s="41">
        <f t="shared" si="34"/>
        <v>0</v>
      </c>
      <c r="M35" s="43" t="e">
        <f t="shared" si="34"/>
        <v>#REF!</v>
      </c>
      <c r="N35" s="38">
        <f t="shared" si="34"/>
        <v>0</v>
      </c>
      <c r="O35" s="38" t="e">
        <f t="shared" si="34"/>
        <v>#REF!</v>
      </c>
      <c r="P35" s="38">
        <f t="shared" si="34"/>
        <v>0</v>
      </c>
      <c r="Q35" s="38" t="e">
        <f t="shared" si="34"/>
        <v>#REF!</v>
      </c>
      <c r="R35" s="38">
        <f t="shared" si="34"/>
        <v>0</v>
      </c>
      <c r="S35" s="38" t="e">
        <f t="shared" si="34"/>
        <v>#REF!</v>
      </c>
      <c r="T35" s="38">
        <f t="shared" si="34"/>
        <v>0</v>
      </c>
      <c r="U35" s="38" t="e">
        <f t="shared" si="34"/>
        <v>#REF!</v>
      </c>
      <c r="V35" s="38">
        <f t="shared" si="34"/>
        <v>0</v>
      </c>
      <c r="W35" s="38" t="e">
        <f t="shared" si="34"/>
        <v>#REF!</v>
      </c>
      <c r="X35" s="38">
        <f t="shared" si="34"/>
        <v>0</v>
      </c>
      <c r="Y35" s="38" t="e">
        <f t="shared" si="34"/>
        <v>#REF!</v>
      </c>
      <c r="Z35" s="38">
        <f t="shared" si="34"/>
        <v>0</v>
      </c>
      <c r="AA35" s="38" t="e">
        <f t="shared" si="34"/>
        <v>#REF!</v>
      </c>
      <c r="AB35" s="38">
        <f t="shared" si="34"/>
        <v>0</v>
      </c>
      <c r="AC35" s="43" t="e">
        <f t="shared" si="34"/>
        <v>#REF!</v>
      </c>
      <c r="AD35" s="38" t="e">
        <f t="shared" si="34"/>
        <v>#REF!</v>
      </c>
      <c r="AE35" s="74" t="e">
        <f t="shared" si="34"/>
        <v>#REF!</v>
      </c>
    </row>
    <row r="36" spans="1:31" ht="16.5" thickBot="1" x14ac:dyDescent="0.3">
      <c r="A36" s="113"/>
      <c r="B36" s="91" t="e">
        <f>'כתב כמויות לקבלן'!#REF!</f>
        <v>#REF!</v>
      </c>
      <c r="C36" s="120"/>
      <c r="D36" s="114"/>
      <c r="E36" s="114"/>
      <c r="F36" s="121"/>
      <c r="G36" s="122" t="e">
        <f>'כתב כמויות לקבלן'!#REF!</f>
        <v>#REF!</v>
      </c>
    </row>
    <row r="37" spans="1:31" ht="19.5" thickBot="1" x14ac:dyDescent="0.25">
      <c r="A37" s="47"/>
      <c r="B37" s="48" t="e">
        <f>'כתב כמויות לקבלן'!#REF!</f>
        <v>#REF!</v>
      </c>
      <c r="C37" s="62"/>
      <c r="D37" s="49"/>
      <c r="E37" s="50"/>
      <c r="F37" s="50"/>
      <c r="G37" s="39" t="e">
        <f>'כתב כמויות לקבלן'!#REF!</f>
        <v>#REF!</v>
      </c>
    </row>
    <row r="38" spans="1:31" ht="16.5" thickBot="1" x14ac:dyDescent="0.25">
      <c r="A38" s="12"/>
      <c r="B38" s="12"/>
      <c r="C38" s="12"/>
      <c r="D38" s="12"/>
      <c r="E38" s="26"/>
      <c r="F38" s="26"/>
      <c r="G38" s="26"/>
    </row>
    <row r="39" spans="1:31" ht="19.5" thickBot="1" x14ac:dyDescent="0.35">
      <c r="A39" s="1"/>
      <c r="B39" s="19" t="e">
        <f>'כתב כמויות לקבלן'!#REF!</f>
        <v>#REF!</v>
      </c>
      <c r="C39" s="1"/>
      <c r="D39" s="1"/>
      <c r="E39" s="3"/>
      <c r="F39" s="3"/>
      <c r="G39" s="79"/>
      <c r="H39" s="197" t="s">
        <v>7</v>
      </c>
      <c r="I39" s="198"/>
      <c r="J39" s="197" t="s">
        <v>8</v>
      </c>
      <c r="K39" s="198"/>
      <c r="L39" s="197" t="s">
        <v>9</v>
      </c>
      <c r="M39" s="198"/>
      <c r="N39" s="197" t="s">
        <v>24</v>
      </c>
      <c r="O39" s="198"/>
      <c r="P39" s="197" t="s">
        <v>25</v>
      </c>
      <c r="Q39" s="198"/>
      <c r="R39" s="197" t="s">
        <v>26</v>
      </c>
      <c r="S39" s="198"/>
      <c r="T39" s="197" t="s">
        <v>27</v>
      </c>
      <c r="U39" s="198"/>
      <c r="V39" s="197" t="s">
        <v>28</v>
      </c>
      <c r="W39" s="198"/>
      <c r="X39" s="197" t="s">
        <v>29</v>
      </c>
      <c r="Y39" s="198"/>
      <c r="Z39" s="197" t="s">
        <v>30</v>
      </c>
      <c r="AA39" s="198"/>
      <c r="AB39" s="2"/>
      <c r="AC39" s="2"/>
      <c r="AD39" s="2"/>
      <c r="AE39" s="28"/>
    </row>
    <row r="40" spans="1:31" ht="19.5" thickBot="1" x14ac:dyDescent="0.35">
      <c r="A40" s="51"/>
      <c r="B40" s="33"/>
      <c r="C40" s="34"/>
      <c r="D40" s="34"/>
      <c r="E40" s="35"/>
      <c r="F40" s="35"/>
      <c r="G40" s="80"/>
      <c r="H40" s="42" t="s">
        <v>19</v>
      </c>
      <c r="I40" s="72"/>
      <c r="J40" s="42" t="s">
        <v>19</v>
      </c>
      <c r="K40" s="72"/>
      <c r="L40" s="42" t="s">
        <v>19</v>
      </c>
      <c r="M40" s="52"/>
      <c r="N40" s="42" t="s">
        <v>19</v>
      </c>
      <c r="O40" s="52"/>
      <c r="P40" s="42" t="s">
        <v>19</v>
      </c>
      <c r="Q40" s="52"/>
      <c r="R40" s="42" t="s">
        <v>19</v>
      </c>
      <c r="S40" s="52"/>
      <c r="T40" s="42" t="s">
        <v>19</v>
      </c>
      <c r="U40" s="52"/>
      <c r="V40" s="42" t="s">
        <v>19</v>
      </c>
      <c r="W40" s="52"/>
      <c r="X40" s="42" t="s">
        <v>19</v>
      </c>
      <c r="Y40" s="52"/>
      <c r="Z40" s="42" t="s">
        <v>19</v>
      </c>
      <c r="AA40" s="52"/>
      <c r="AB40" s="197" t="s">
        <v>31</v>
      </c>
      <c r="AC40" s="199"/>
      <c r="AD40" s="198"/>
      <c r="AE40" s="28"/>
    </row>
    <row r="41" spans="1:31" ht="63.75" thickBot="1" x14ac:dyDescent="0.25">
      <c r="A41" s="5" t="e">
        <f>'כתב כמויות לקבלן'!#REF!</f>
        <v>#REF!</v>
      </c>
      <c r="B41" s="6" t="e">
        <f>'כתב כמויות לקבלן'!#REF!</f>
        <v>#REF!</v>
      </c>
      <c r="C41" s="6" t="e">
        <f>'כתב כמויות לקבלן'!#REF!</f>
        <v>#REF!</v>
      </c>
      <c r="D41" s="7" t="e">
        <f>'כתב כמויות לקבלן'!#REF!</f>
        <v>#REF!</v>
      </c>
      <c r="E41" s="6" t="e">
        <f>'כתב כמויות לקבלן'!#REF!</f>
        <v>#REF!</v>
      </c>
      <c r="F41" s="6" t="e">
        <f>'כתב כמויות לקבלן'!#REF!</f>
        <v>#REF!</v>
      </c>
      <c r="G41" s="81" t="e">
        <f>'כתב כמויות לקבלן'!#REF!</f>
        <v>#REF!</v>
      </c>
      <c r="H41" s="40" t="s">
        <v>4</v>
      </c>
      <c r="I41" s="40" t="s">
        <v>10</v>
      </c>
      <c r="J41" s="40" t="s">
        <v>4</v>
      </c>
      <c r="K41" s="40" t="s">
        <v>10</v>
      </c>
      <c r="L41" s="40" t="s">
        <v>4</v>
      </c>
      <c r="M41" s="40" t="s">
        <v>10</v>
      </c>
      <c r="N41" s="40" t="s">
        <v>4</v>
      </c>
      <c r="O41" s="40" t="s">
        <v>10</v>
      </c>
      <c r="P41" s="40" t="s">
        <v>4</v>
      </c>
      <c r="Q41" s="40" t="s">
        <v>10</v>
      </c>
      <c r="R41" s="40" t="s">
        <v>4</v>
      </c>
      <c r="S41" s="40" t="s">
        <v>10</v>
      </c>
      <c r="T41" s="40" t="s">
        <v>4</v>
      </c>
      <c r="U41" s="40" t="s">
        <v>10</v>
      </c>
      <c r="V41" s="40" t="s">
        <v>4</v>
      </c>
      <c r="W41" s="40" t="s">
        <v>10</v>
      </c>
      <c r="X41" s="40" t="s">
        <v>4</v>
      </c>
      <c r="Y41" s="40" t="s">
        <v>10</v>
      </c>
      <c r="Z41" s="40" t="s">
        <v>4</v>
      </c>
      <c r="AA41" s="40" t="s">
        <v>10</v>
      </c>
      <c r="AB41" s="40" t="s">
        <v>31</v>
      </c>
      <c r="AC41" s="40" t="s">
        <v>32</v>
      </c>
      <c r="AD41" s="40" t="s">
        <v>11</v>
      </c>
      <c r="AE41" s="40" t="s">
        <v>22</v>
      </c>
    </row>
    <row r="42" spans="1:31" ht="16.5" thickBot="1" x14ac:dyDescent="0.3">
      <c r="A42" s="9" t="e">
        <f>'כתב כמויות לקבלן'!#REF!</f>
        <v>#REF!</v>
      </c>
      <c r="B42" s="87" t="e">
        <f>'כתב כמויות לקבלן'!#REF!</f>
        <v>#REF!</v>
      </c>
      <c r="C42" s="53" t="e">
        <f>'כתב כמויות לקבלן'!#REF!</f>
        <v>#REF!</v>
      </c>
      <c r="D42" s="105" t="e">
        <f>'כתב כמויות לקבלן'!#REF!</f>
        <v>#REF!</v>
      </c>
      <c r="E42" s="100" t="e">
        <f>'כתב כמויות לקבלן'!#REF!</f>
        <v>#REF!</v>
      </c>
      <c r="F42" s="101" t="e">
        <f>'כתב כמויות לקבלן'!#REF!</f>
        <v>#REF!</v>
      </c>
      <c r="G42" s="61" t="e">
        <f>'כתב כמויות לקבלן'!#REF!</f>
        <v>#REF!</v>
      </c>
      <c r="H42" s="92"/>
      <c r="I42" s="93" t="e">
        <f>H42*E42</f>
        <v>#REF!</v>
      </c>
      <c r="J42" s="94"/>
      <c r="K42" s="93" t="e">
        <f>J42*G42</f>
        <v>#REF!</v>
      </c>
      <c r="L42" s="94"/>
      <c r="M42" s="93" t="e">
        <f>L42*I42</f>
        <v>#REF!</v>
      </c>
      <c r="N42" s="95"/>
      <c r="O42" s="93" t="e">
        <f>N42*K42</f>
        <v>#REF!</v>
      </c>
      <c r="P42" s="95"/>
      <c r="Q42" s="93" t="e">
        <f>P42*M42</f>
        <v>#REF!</v>
      </c>
      <c r="R42" s="95"/>
      <c r="S42" s="93" t="e">
        <f>R42*O42</f>
        <v>#REF!</v>
      </c>
      <c r="T42" s="95"/>
      <c r="U42" s="93" t="e">
        <f>T42*Q42</f>
        <v>#REF!</v>
      </c>
      <c r="V42" s="95"/>
      <c r="W42" s="93" t="e">
        <f>V42*S42</f>
        <v>#REF!</v>
      </c>
      <c r="X42" s="95"/>
      <c r="Y42" s="93" t="e">
        <f>X42*U42</f>
        <v>#REF!</v>
      </c>
      <c r="Z42" s="95"/>
      <c r="AA42" s="93" t="e">
        <f>Z42*W42</f>
        <v>#REF!</v>
      </c>
      <c r="AB42" s="96">
        <f>L42+J42+H42+N42+P42+R42+T42+V42+X42+Z42</f>
        <v>0</v>
      </c>
      <c r="AC42" s="96" t="e">
        <f>I42+K42+M42+O42+Q42+S42+U42+W42+Y42+AA42</f>
        <v>#REF!</v>
      </c>
      <c r="AD42" s="96" t="e">
        <f>G42</f>
        <v>#REF!</v>
      </c>
      <c r="AE42" s="73" t="e">
        <f>AD42-AC42</f>
        <v>#REF!</v>
      </c>
    </row>
    <row r="43" spans="1:31" ht="16.5" thickBot="1" x14ac:dyDescent="0.3">
      <c r="A43" s="11" t="e">
        <f>'כתב כמויות לקבלן'!#REF!</f>
        <v>#REF!</v>
      </c>
      <c r="B43" s="88" t="e">
        <f>'כתב כמויות לקבלן'!#REF!</f>
        <v>#REF!</v>
      </c>
      <c r="C43" s="63" t="e">
        <f>'כתב כמויות לקבלן'!#REF!</f>
        <v>#REF!</v>
      </c>
      <c r="D43" s="106" t="e">
        <f>'כתב כמויות לקבלן'!#REF!</f>
        <v>#REF!</v>
      </c>
      <c r="E43" s="100" t="e">
        <f>'כתב כמויות לקבלן'!#REF!</f>
        <v>#REF!</v>
      </c>
      <c r="F43" s="103" t="e">
        <f>'כתב כמויות לקבלן'!#REF!</f>
        <v>#REF!</v>
      </c>
      <c r="G43" s="61" t="e">
        <f>'כתב כמויות לקבלן'!#REF!</f>
        <v>#REF!</v>
      </c>
      <c r="H43" s="97"/>
      <c r="I43" s="96" t="e">
        <f t="shared" ref="I43" si="35">H43*E43</f>
        <v>#REF!</v>
      </c>
      <c r="J43" s="95"/>
      <c r="K43" s="96" t="e">
        <f t="shared" ref="K43" si="36">J43*G43</f>
        <v>#REF!</v>
      </c>
      <c r="L43" s="95"/>
      <c r="M43" s="96" t="e">
        <f t="shared" ref="M43" si="37">L43*I43</f>
        <v>#REF!</v>
      </c>
      <c r="N43" s="95"/>
      <c r="O43" s="96" t="e">
        <f t="shared" ref="O43" si="38">N43*K43</f>
        <v>#REF!</v>
      </c>
      <c r="P43" s="95"/>
      <c r="Q43" s="96" t="e">
        <f t="shared" ref="Q43" si="39">P43*M43</f>
        <v>#REF!</v>
      </c>
      <c r="R43" s="95"/>
      <c r="S43" s="96" t="e">
        <f t="shared" ref="S43" si="40">R43*O43</f>
        <v>#REF!</v>
      </c>
      <c r="T43" s="95"/>
      <c r="U43" s="96" t="e">
        <f t="shared" ref="U43" si="41">T43*Q43</f>
        <v>#REF!</v>
      </c>
      <c r="V43" s="95"/>
      <c r="W43" s="96" t="e">
        <f t="shared" ref="W43" si="42">V43*S43</f>
        <v>#REF!</v>
      </c>
      <c r="X43" s="95"/>
      <c r="Y43" s="96" t="e">
        <f t="shared" ref="Y43" si="43">X43*U43</f>
        <v>#REF!</v>
      </c>
      <c r="Z43" s="95"/>
      <c r="AA43" s="96" t="e">
        <f t="shared" ref="AA43" si="44">Z43*W43</f>
        <v>#REF!</v>
      </c>
      <c r="AB43" s="96">
        <f t="shared" ref="AB43" si="45">L43+J43+H43+N43+P43+R43+T43+V43+X43+Z43</f>
        <v>0</v>
      </c>
      <c r="AC43" s="96" t="e">
        <f>I43+K43+M43+O43+Q43+S43+U43+W43+Y43+AA43</f>
        <v>#REF!</v>
      </c>
      <c r="AD43" s="96" t="e">
        <f>G43</f>
        <v>#REF!</v>
      </c>
      <c r="AE43" s="73" t="e">
        <f t="shared" ref="AE43" si="46">AD43-AC43</f>
        <v>#REF!</v>
      </c>
    </row>
    <row r="44" spans="1:31" ht="19.5" thickBot="1" x14ac:dyDescent="0.3">
      <c r="A44" s="47"/>
      <c r="B44" s="48" t="e">
        <f>'כתב כמויות לקבלן'!#REF!</f>
        <v>#REF!</v>
      </c>
      <c r="C44" s="49"/>
      <c r="D44" s="49"/>
      <c r="E44" s="50"/>
      <c r="F44" s="50"/>
      <c r="G44" s="39" t="e">
        <f>'כתב כמויות לקבלן'!#REF!</f>
        <v>#REF!</v>
      </c>
      <c r="H44" s="41">
        <f t="shared" ref="H44:AE44" si="47">SUM(H42:H43)</f>
        <v>0</v>
      </c>
      <c r="I44" s="41" t="e">
        <f t="shared" si="47"/>
        <v>#REF!</v>
      </c>
      <c r="J44" s="41">
        <f t="shared" si="47"/>
        <v>0</v>
      </c>
      <c r="K44" s="41" t="e">
        <f t="shared" si="47"/>
        <v>#REF!</v>
      </c>
      <c r="L44" s="41">
        <f t="shared" si="47"/>
        <v>0</v>
      </c>
      <c r="M44" s="43" t="e">
        <f t="shared" si="47"/>
        <v>#REF!</v>
      </c>
      <c r="N44" s="38">
        <f t="shared" si="47"/>
        <v>0</v>
      </c>
      <c r="O44" s="38" t="e">
        <f t="shared" si="47"/>
        <v>#REF!</v>
      </c>
      <c r="P44" s="38">
        <f t="shared" si="47"/>
        <v>0</v>
      </c>
      <c r="Q44" s="38" t="e">
        <f t="shared" si="47"/>
        <v>#REF!</v>
      </c>
      <c r="R44" s="38">
        <f t="shared" si="47"/>
        <v>0</v>
      </c>
      <c r="S44" s="38" t="e">
        <f t="shared" si="47"/>
        <v>#REF!</v>
      </c>
      <c r="T44" s="38">
        <f t="shared" si="47"/>
        <v>0</v>
      </c>
      <c r="U44" s="38" t="e">
        <f t="shared" si="47"/>
        <v>#REF!</v>
      </c>
      <c r="V44" s="38">
        <f t="shared" si="47"/>
        <v>0</v>
      </c>
      <c r="W44" s="38" t="e">
        <f t="shared" si="47"/>
        <v>#REF!</v>
      </c>
      <c r="X44" s="38">
        <f t="shared" si="47"/>
        <v>0</v>
      </c>
      <c r="Y44" s="38" t="e">
        <f t="shared" si="47"/>
        <v>#REF!</v>
      </c>
      <c r="Z44" s="38">
        <f t="shared" si="47"/>
        <v>0</v>
      </c>
      <c r="AA44" s="38" t="e">
        <f t="shared" si="47"/>
        <v>#REF!</v>
      </c>
      <c r="AB44" s="38">
        <f t="shared" si="47"/>
        <v>0</v>
      </c>
      <c r="AC44" s="43" t="e">
        <f t="shared" si="47"/>
        <v>#REF!</v>
      </c>
      <c r="AD44" s="38" t="e">
        <f t="shared" si="47"/>
        <v>#REF!</v>
      </c>
      <c r="AE44" s="74" t="e">
        <f t="shared" si="47"/>
        <v>#REF!</v>
      </c>
    </row>
    <row r="45" spans="1:31" ht="16.5" thickBot="1" x14ac:dyDescent="0.3">
      <c r="A45" s="113"/>
      <c r="B45" s="91" t="e">
        <f>'כתב כמויות לקבלן'!#REF!</f>
        <v>#REF!</v>
      </c>
      <c r="C45" s="120"/>
      <c r="D45" s="114"/>
      <c r="E45" s="114"/>
      <c r="F45" s="121"/>
      <c r="G45" s="122" t="e">
        <f>'כתב כמויות לקבלן'!#REF!</f>
        <v>#REF!</v>
      </c>
    </row>
    <row r="46" spans="1:31" ht="19.5" thickBot="1" x14ac:dyDescent="0.25">
      <c r="A46" s="47"/>
      <c r="B46" s="48" t="e">
        <f>'כתב כמויות לקבלן'!#REF!</f>
        <v>#REF!</v>
      </c>
      <c r="C46" s="62"/>
      <c r="D46" s="49"/>
      <c r="E46" s="50"/>
      <c r="F46" s="50"/>
      <c r="G46" s="39" t="e">
        <f>'כתב כמויות לקבלן'!#REF!</f>
        <v>#REF!</v>
      </c>
    </row>
    <row r="47" spans="1:31" ht="16.5" thickBot="1" x14ac:dyDescent="0.25">
      <c r="A47" s="12"/>
      <c r="B47" s="12"/>
      <c r="C47" s="12"/>
      <c r="D47" s="12"/>
      <c r="E47" s="26"/>
      <c r="F47" s="26"/>
      <c r="G47" s="26"/>
    </row>
    <row r="48" spans="1:31" ht="19.5" thickBot="1" x14ac:dyDescent="0.35">
      <c r="A48" s="1"/>
      <c r="B48" s="19" t="e">
        <f>'כתב כמויות לקבלן'!#REF!</f>
        <v>#REF!</v>
      </c>
      <c r="C48" s="1"/>
      <c r="D48" s="1"/>
      <c r="E48" s="3"/>
      <c r="F48" s="3"/>
      <c r="G48" s="79"/>
      <c r="H48" s="197" t="s">
        <v>7</v>
      </c>
      <c r="I48" s="198"/>
      <c r="J48" s="197" t="s">
        <v>8</v>
      </c>
      <c r="K48" s="198"/>
      <c r="L48" s="197" t="s">
        <v>9</v>
      </c>
      <c r="M48" s="198"/>
      <c r="N48" s="197" t="s">
        <v>24</v>
      </c>
      <c r="O48" s="198"/>
      <c r="P48" s="197" t="s">
        <v>25</v>
      </c>
      <c r="Q48" s="198"/>
      <c r="R48" s="197" t="s">
        <v>26</v>
      </c>
      <c r="S48" s="198"/>
      <c r="T48" s="197" t="s">
        <v>27</v>
      </c>
      <c r="U48" s="198"/>
      <c r="V48" s="197" t="s">
        <v>28</v>
      </c>
      <c r="W48" s="198"/>
      <c r="X48" s="197" t="s">
        <v>29</v>
      </c>
      <c r="Y48" s="198"/>
      <c r="Z48" s="197" t="s">
        <v>30</v>
      </c>
      <c r="AA48" s="198"/>
      <c r="AB48" s="2"/>
      <c r="AC48" s="2"/>
      <c r="AD48" s="2"/>
      <c r="AE48" s="28"/>
    </row>
    <row r="49" spans="1:31" ht="19.5" thickBot="1" x14ac:dyDescent="0.35">
      <c r="A49" s="51"/>
      <c r="B49" s="33"/>
      <c r="C49" s="34"/>
      <c r="D49" s="34"/>
      <c r="E49" s="35"/>
      <c r="F49" s="35"/>
      <c r="G49" s="80"/>
      <c r="H49" s="42" t="s">
        <v>19</v>
      </c>
      <c r="I49" s="72"/>
      <c r="J49" s="42" t="s">
        <v>19</v>
      </c>
      <c r="K49" s="72"/>
      <c r="L49" s="42" t="s">
        <v>19</v>
      </c>
      <c r="M49" s="52"/>
      <c r="N49" s="42" t="s">
        <v>19</v>
      </c>
      <c r="O49" s="52"/>
      <c r="P49" s="42" t="s">
        <v>19</v>
      </c>
      <c r="Q49" s="52"/>
      <c r="R49" s="42" t="s">
        <v>19</v>
      </c>
      <c r="S49" s="52"/>
      <c r="T49" s="42" t="s">
        <v>19</v>
      </c>
      <c r="U49" s="52"/>
      <c r="V49" s="42" t="s">
        <v>19</v>
      </c>
      <c r="W49" s="52"/>
      <c r="X49" s="42" t="s">
        <v>19</v>
      </c>
      <c r="Y49" s="52"/>
      <c r="Z49" s="42" t="s">
        <v>19</v>
      </c>
      <c r="AA49" s="52"/>
      <c r="AB49" s="197" t="s">
        <v>31</v>
      </c>
      <c r="AC49" s="199"/>
      <c r="AD49" s="198"/>
      <c r="AE49" s="28"/>
    </row>
    <row r="50" spans="1:31" ht="63.75" thickBot="1" x14ac:dyDescent="0.25">
      <c r="A50" s="5" t="e">
        <f>'כתב כמויות לקבלן'!#REF!</f>
        <v>#REF!</v>
      </c>
      <c r="B50" s="6" t="e">
        <f>'כתב כמויות לקבלן'!#REF!</f>
        <v>#REF!</v>
      </c>
      <c r="C50" s="6" t="e">
        <f>'כתב כמויות לקבלן'!#REF!</f>
        <v>#REF!</v>
      </c>
      <c r="D50" s="7" t="e">
        <f>'כתב כמויות לקבלן'!#REF!</f>
        <v>#REF!</v>
      </c>
      <c r="E50" s="6" t="e">
        <f>'כתב כמויות לקבלן'!#REF!</f>
        <v>#REF!</v>
      </c>
      <c r="F50" s="6" t="e">
        <f>'כתב כמויות לקבלן'!#REF!</f>
        <v>#REF!</v>
      </c>
      <c r="G50" s="81" t="e">
        <f>'כתב כמויות לקבלן'!#REF!</f>
        <v>#REF!</v>
      </c>
      <c r="H50" s="40" t="s">
        <v>4</v>
      </c>
      <c r="I50" s="40" t="s">
        <v>10</v>
      </c>
      <c r="J50" s="40" t="s">
        <v>4</v>
      </c>
      <c r="K50" s="40" t="s">
        <v>10</v>
      </c>
      <c r="L50" s="40" t="s">
        <v>4</v>
      </c>
      <c r="M50" s="40" t="s">
        <v>10</v>
      </c>
      <c r="N50" s="40" t="s">
        <v>4</v>
      </c>
      <c r="O50" s="40" t="s">
        <v>10</v>
      </c>
      <c r="P50" s="40" t="s">
        <v>4</v>
      </c>
      <c r="Q50" s="40" t="s">
        <v>10</v>
      </c>
      <c r="R50" s="40" t="s">
        <v>4</v>
      </c>
      <c r="S50" s="40" t="s">
        <v>10</v>
      </c>
      <c r="T50" s="40" t="s">
        <v>4</v>
      </c>
      <c r="U50" s="40" t="s">
        <v>10</v>
      </c>
      <c r="V50" s="40" t="s">
        <v>4</v>
      </c>
      <c r="W50" s="40" t="s">
        <v>10</v>
      </c>
      <c r="X50" s="40" t="s">
        <v>4</v>
      </c>
      <c r="Y50" s="40" t="s">
        <v>10</v>
      </c>
      <c r="Z50" s="40" t="s">
        <v>4</v>
      </c>
      <c r="AA50" s="40" t="s">
        <v>10</v>
      </c>
      <c r="AB50" s="40" t="s">
        <v>31</v>
      </c>
      <c r="AC50" s="40" t="s">
        <v>32</v>
      </c>
      <c r="AD50" s="40" t="s">
        <v>11</v>
      </c>
      <c r="AE50" s="40" t="s">
        <v>22</v>
      </c>
    </row>
    <row r="51" spans="1:31" ht="16.5" thickBot="1" x14ac:dyDescent="0.3">
      <c r="A51" s="9" t="e">
        <f>'כתב כמויות לקבלן'!#REF!</f>
        <v>#REF!</v>
      </c>
      <c r="B51" s="87" t="e">
        <f>'כתב כמויות לקבלן'!#REF!</f>
        <v>#REF!</v>
      </c>
      <c r="C51" s="53" t="e">
        <f>'כתב כמויות לקבלן'!#REF!</f>
        <v>#REF!</v>
      </c>
      <c r="D51" s="105" t="e">
        <f>'כתב כמויות לקבלן'!#REF!</f>
        <v>#REF!</v>
      </c>
      <c r="E51" s="100" t="e">
        <f>'כתב כמויות לקבלן'!#REF!</f>
        <v>#REF!</v>
      </c>
      <c r="F51" s="101" t="e">
        <f>'כתב כמויות לקבלן'!#REF!</f>
        <v>#REF!</v>
      </c>
      <c r="G51" s="61" t="e">
        <f>'כתב כמויות לקבלן'!#REF!</f>
        <v>#REF!</v>
      </c>
      <c r="H51" s="92"/>
      <c r="I51" s="93" t="e">
        <f>H51*E51</f>
        <v>#REF!</v>
      </c>
      <c r="J51" s="94"/>
      <c r="K51" s="93" t="e">
        <f>J51*G51</f>
        <v>#REF!</v>
      </c>
      <c r="L51" s="94"/>
      <c r="M51" s="93" t="e">
        <f>L51*I51</f>
        <v>#REF!</v>
      </c>
      <c r="N51" s="95"/>
      <c r="O51" s="93" t="e">
        <f>N51*K51</f>
        <v>#REF!</v>
      </c>
      <c r="P51" s="95"/>
      <c r="Q51" s="93" t="e">
        <f>P51*M51</f>
        <v>#REF!</v>
      </c>
      <c r="R51" s="95"/>
      <c r="S51" s="93" t="e">
        <f>R51*O51</f>
        <v>#REF!</v>
      </c>
      <c r="T51" s="95"/>
      <c r="U51" s="93" t="e">
        <f>T51*Q51</f>
        <v>#REF!</v>
      </c>
      <c r="V51" s="95"/>
      <c r="W51" s="93" t="e">
        <f>V51*S51</f>
        <v>#REF!</v>
      </c>
      <c r="X51" s="95"/>
      <c r="Y51" s="93" t="e">
        <f>X51*U51</f>
        <v>#REF!</v>
      </c>
      <c r="Z51" s="95"/>
      <c r="AA51" s="93" t="e">
        <f>Z51*W51</f>
        <v>#REF!</v>
      </c>
      <c r="AB51" s="96">
        <f>L51+J51+H51+N51+P51+R51+T51+V51+X51+Z51</f>
        <v>0</v>
      </c>
      <c r="AC51" s="96" t="e">
        <f>I51+K51+M51+O51+Q51+S51+U51+W51+Y51+AA51</f>
        <v>#REF!</v>
      </c>
      <c r="AD51" s="96" t="e">
        <f>G51</f>
        <v>#REF!</v>
      </c>
      <c r="AE51" s="73" t="e">
        <f>AD51-AC51</f>
        <v>#REF!</v>
      </c>
    </row>
    <row r="52" spans="1:31" ht="19.5" thickBot="1" x14ac:dyDescent="0.3">
      <c r="A52" s="47"/>
      <c r="B52" s="48" t="e">
        <f>'כתב כמויות לקבלן'!#REF!</f>
        <v>#REF!</v>
      </c>
      <c r="C52" s="49"/>
      <c r="D52" s="49"/>
      <c r="E52" s="50"/>
      <c r="F52" s="50"/>
      <c r="G52" s="39" t="e">
        <f>'כתב כמויות לקבלן'!#REF!</f>
        <v>#REF!</v>
      </c>
      <c r="H52" s="41">
        <f t="shared" ref="H52:AE52" si="48">SUM(H51:H51)</f>
        <v>0</v>
      </c>
      <c r="I52" s="41" t="e">
        <f t="shared" si="48"/>
        <v>#REF!</v>
      </c>
      <c r="J52" s="41">
        <f t="shared" si="48"/>
        <v>0</v>
      </c>
      <c r="K52" s="41" t="e">
        <f t="shared" si="48"/>
        <v>#REF!</v>
      </c>
      <c r="L52" s="41">
        <f t="shared" si="48"/>
        <v>0</v>
      </c>
      <c r="M52" s="43" t="e">
        <f t="shared" si="48"/>
        <v>#REF!</v>
      </c>
      <c r="N52" s="38">
        <f t="shared" si="48"/>
        <v>0</v>
      </c>
      <c r="O52" s="38" t="e">
        <f t="shared" si="48"/>
        <v>#REF!</v>
      </c>
      <c r="P52" s="38">
        <f t="shared" si="48"/>
        <v>0</v>
      </c>
      <c r="Q52" s="38" t="e">
        <f t="shared" si="48"/>
        <v>#REF!</v>
      </c>
      <c r="R52" s="38">
        <f t="shared" si="48"/>
        <v>0</v>
      </c>
      <c r="S52" s="38" t="e">
        <f t="shared" si="48"/>
        <v>#REF!</v>
      </c>
      <c r="T52" s="38">
        <f t="shared" si="48"/>
        <v>0</v>
      </c>
      <c r="U52" s="38" t="e">
        <f t="shared" si="48"/>
        <v>#REF!</v>
      </c>
      <c r="V52" s="38">
        <f t="shared" si="48"/>
        <v>0</v>
      </c>
      <c r="W52" s="38" t="e">
        <f t="shared" si="48"/>
        <v>#REF!</v>
      </c>
      <c r="X52" s="38">
        <f t="shared" si="48"/>
        <v>0</v>
      </c>
      <c r="Y52" s="38" t="e">
        <f t="shared" si="48"/>
        <v>#REF!</v>
      </c>
      <c r="Z52" s="38">
        <f t="shared" si="48"/>
        <v>0</v>
      </c>
      <c r="AA52" s="38" t="e">
        <f t="shared" si="48"/>
        <v>#REF!</v>
      </c>
      <c r="AB52" s="38">
        <f t="shared" si="48"/>
        <v>0</v>
      </c>
      <c r="AC52" s="43" t="e">
        <f t="shared" si="48"/>
        <v>#REF!</v>
      </c>
      <c r="AD52" s="38" t="e">
        <f t="shared" si="48"/>
        <v>#REF!</v>
      </c>
      <c r="AE52" s="74" t="e">
        <f t="shared" si="48"/>
        <v>#REF!</v>
      </c>
    </row>
    <row r="53" spans="1:31" ht="16.5" thickBot="1" x14ac:dyDescent="0.3">
      <c r="A53" s="113"/>
      <c r="B53" s="91" t="e">
        <f>'כתב כמויות לקבלן'!#REF!</f>
        <v>#REF!</v>
      </c>
      <c r="C53" s="120"/>
      <c r="D53" s="114"/>
      <c r="E53" s="114"/>
      <c r="F53" s="121"/>
      <c r="G53" s="122" t="e">
        <f>'כתב כמויות לקבלן'!#REF!</f>
        <v>#REF!</v>
      </c>
    </row>
    <row r="54" spans="1:31" ht="19.5" thickBot="1" x14ac:dyDescent="0.25">
      <c r="A54" s="47"/>
      <c r="B54" s="48" t="e">
        <f>'כתב כמויות לקבלן'!#REF!</f>
        <v>#REF!</v>
      </c>
      <c r="C54" s="62"/>
      <c r="D54" s="49"/>
      <c r="E54" s="50"/>
      <c r="F54" s="50"/>
      <c r="G54" s="39" t="e">
        <f>'כתב כמויות לקבלן'!#REF!</f>
        <v>#REF!</v>
      </c>
    </row>
    <row r="55" spans="1:31" ht="16.5" thickBot="1" x14ac:dyDescent="0.25">
      <c r="A55" s="12"/>
      <c r="B55" s="12"/>
      <c r="C55" s="12"/>
      <c r="D55" s="12"/>
      <c r="E55" s="26"/>
      <c r="F55" s="26"/>
      <c r="G55" s="26"/>
    </row>
    <row r="56" spans="1:31" ht="19.5" thickBot="1" x14ac:dyDescent="0.35">
      <c r="A56" s="1"/>
      <c r="B56" s="19" t="e">
        <f>'כתב כמויות לקבלן'!#REF!</f>
        <v>#REF!</v>
      </c>
      <c r="C56" s="1"/>
      <c r="D56" s="1"/>
      <c r="E56" s="3"/>
      <c r="F56" s="3"/>
      <c r="G56" s="79"/>
      <c r="H56" s="197" t="s">
        <v>7</v>
      </c>
      <c r="I56" s="198"/>
      <c r="J56" s="197" t="s">
        <v>8</v>
      </c>
      <c r="K56" s="198"/>
      <c r="L56" s="197" t="s">
        <v>9</v>
      </c>
      <c r="M56" s="198"/>
      <c r="N56" s="197" t="s">
        <v>24</v>
      </c>
      <c r="O56" s="198"/>
      <c r="P56" s="197" t="s">
        <v>25</v>
      </c>
      <c r="Q56" s="198"/>
      <c r="R56" s="197" t="s">
        <v>26</v>
      </c>
      <c r="S56" s="198"/>
      <c r="T56" s="197" t="s">
        <v>27</v>
      </c>
      <c r="U56" s="198"/>
      <c r="V56" s="197" t="s">
        <v>28</v>
      </c>
      <c r="W56" s="198"/>
      <c r="X56" s="197" t="s">
        <v>29</v>
      </c>
      <c r="Y56" s="198"/>
      <c r="Z56" s="197" t="s">
        <v>30</v>
      </c>
      <c r="AA56" s="198"/>
      <c r="AB56" s="2"/>
      <c r="AC56" s="2"/>
      <c r="AD56" s="2"/>
      <c r="AE56" s="28"/>
    </row>
    <row r="57" spans="1:31" ht="19.5" thickBot="1" x14ac:dyDescent="0.35">
      <c r="A57" s="51"/>
      <c r="B57" s="33"/>
      <c r="C57" s="34"/>
      <c r="D57" s="34"/>
      <c r="E57" s="35"/>
      <c r="F57" s="35"/>
      <c r="G57" s="80"/>
      <c r="H57" s="42" t="s">
        <v>19</v>
      </c>
      <c r="I57" s="72"/>
      <c r="J57" s="42" t="s">
        <v>19</v>
      </c>
      <c r="K57" s="72"/>
      <c r="L57" s="42" t="s">
        <v>19</v>
      </c>
      <c r="M57" s="52"/>
      <c r="N57" s="42" t="s">
        <v>19</v>
      </c>
      <c r="O57" s="52"/>
      <c r="P57" s="42" t="s">
        <v>19</v>
      </c>
      <c r="Q57" s="52"/>
      <c r="R57" s="42" t="s">
        <v>19</v>
      </c>
      <c r="S57" s="52"/>
      <c r="T57" s="42" t="s">
        <v>19</v>
      </c>
      <c r="U57" s="52"/>
      <c r="V57" s="42" t="s">
        <v>19</v>
      </c>
      <c r="W57" s="52"/>
      <c r="X57" s="42" t="s">
        <v>19</v>
      </c>
      <c r="Y57" s="52"/>
      <c r="Z57" s="42" t="s">
        <v>19</v>
      </c>
      <c r="AA57" s="52"/>
      <c r="AB57" s="197" t="s">
        <v>31</v>
      </c>
      <c r="AC57" s="199"/>
      <c r="AD57" s="198"/>
      <c r="AE57" s="28"/>
    </row>
    <row r="58" spans="1:31" ht="63.75" thickBot="1" x14ac:dyDescent="0.25">
      <c r="A58" s="5"/>
      <c r="B58" s="6"/>
      <c r="C58" s="6"/>
      <c r="D58" s="7"/>
      <c r="E58" s="6"/>
      <c r="F58" s="6"/>
      <c r="G58" s="81"/>
      <c r="H58" s="40" t="s">
        <v>4</v>
      </c>
      <c r="I58" s="40" t="s">
        <v>10</v>
      </c>
      <c r="J58" s="40" t="s">
        <v>4</v>
      </c>
      <c r="K58" s="40" t="s">
        <v>10</v>
      </c>
      <c r="L58" s="40" t="s">
        <v>4</v>
      </c>
      <c r="M58" s="40" t="s">
        <v>10</v>
      </c>
      <c r="N58" s="40" t="s">
        <v>4</v>
      </c>
      <c r="O58" s="40" t="s">
        <v>10</v>
      </c>
      <c r="P58" s="40" t="s">
        <v>4</v>
      </c>
      <c r="Q58" s="40" t="s">
        <v>10</v>
      </c>
      <c r="R58" s="40" t="s">
        <v>4</v>
      </c>
      <c r="S58" s="40" t="s">
        <v>10</v>
      </c>
      <c r="T58" s="40" t="s">
        <v>4</v>
      </c>
      <c r="U58" s="40" t="s">
        <v>10</v>
      </c>
      <c r="V58" s="40" t="s">
        <v>4</v>
      </c>
      <c r="W58" s="40" t="s">
        <v>10</v>
      </c>
      <c r="X58" s="40" t="s">
        <v>4</v>
      </c>
      <c r="Y58" s="40" t="s">
        <v>10</v>
      </c>
      <c r="Z58" s="40" t="s">
        <v>4</v>
      </c>
      <c r="AA58" s="40" t="s">
        <v>10</v>
      </c>
      <c r="AB58" s="40" t="s">
        <v>31</v>
      </c>
      <c r="AC58" s="40" t="s">
        <v>32</v>
      </c>
      <c r="AD58" s="40" t="s">
        <v>11</v>
      </c>
      <c r="AE58" s="40" t="s">
        <v>22</v>
      </c>
    </row>
    <row r="59" spans="1:31" ht="16.5" thickBot="1" x14ac:dyDescent="0.3">
      <c r="A59" s="9" t="e">
        <f>'כתב כמויות לקבלן'!#REF!</f>
        <v>#REF!</v>
      </c>
      <c r="B59" s="87" t="e">
        <f>'כתב כמויות לקבלן'!#REF!</f>
        <v>#REF!</v>
      </c>
      <c r="C59" s="53" t="e">
        <f>'כתב כמויות לקבלן'!#REF!</f>
        <v>#REF!</v>
      </c>
      <c r="D59" s="105" t="e">
        <f>'כתב כמויות לקבלן'!#REF!</f>
        <v>#REF!</v>
      </c>
      <c r="E59" s="100" t="e">
        <f>'כתב כמויות לקבלן'!#REF!</f>
        <v>#REF!</v>
      </c>
      <c r="F59" s="101" t="e">
        <f>'כתב כמויות לקבלן'!#REF!</f>
        <v>#REF!</v>
      </c>
      <c r="G59" s="61" t="e">
        <f>'כתב כמויות לקבלן'!#REF!</f>
        <v>#REF!</v>
      </c>
      <c r="H59" s="92"/>
      <c r="I59" s="93" t="e">
        <f>H59*E59</f>
        <v>#REF!</v>
      </c>
      <c r="J59" s="94"/>
      <c r="K59" s="93" t="e">
        <f>J59*G59</f>
        <v>#REF!</v>
      </c>
      <c r="L59" s="94"/>
      <c r="M59" s="93" t="e">
        <f>L59*I59</f>
        <v>#REF!</v>
      </c>
      <c r="N59" s="95"/>
      <c r="O59" s="93" t="e">
        <f>N59*K59</f>
        <v>#REF!</v>
      </c>
      <c r="P59" s="95"/>
      <c r="Q59" s="93" t="e">
        <f>P59*M59</f>
        <v>#REF!</v>
      </c>
      <c r="R59" s="95"/>
      <c r="S59" s="93" t="e">
        <f>R59*O59</f>
        <v>#REF!</v>
      </c>
      <c r="T59" s="95"/>
      <c r="U59" s="93" t="e">
        <f>T59*Q59</f>
        <v>#REF!</v>
      </c>
      <c r="V59" s="95"/>
      <c r="W59" s="93" t="e">
        <f>V59*S59</f>
        <v>#REF!</v>
      </c>
      <c r="X59" s="95"/>
      <c r="Y59" s="93" t="e">
        <f>X59*U59</f>
        <v>#REF!</v>
      </c>
      <c r="Z59" s="95"/>
      <c r="AA59" s="93" t="e">
        <f>Z59*W59</f>
        <v>#REF!</v>
      </c>
      <c r="AB59" s="96">
        <f>L59+J59+H59+N59+P59+R59+T59+V59+X59+Z59</f>
        <v>0</v>
      </c>
      <c r="AC59" s="96" t="e">
        <f>I59+K59+M59+O59+Q59+S59+U59+W59+Y59+AA59</f>
        <v>#REF!</v>
      </c>
      <c r="AD59" s="96" t="e">
        <f>G59</f>
        <v>#REF!</v>
      </c>
      <c r="AE59" s="73" t="e">
        <f>AD59-AC59</f>
        <v>#REF!</v>
      </c>
    </row>
    <row r="60" spans="1:31" ht="16.5" thickBot="1" x14ac:dyDescent="0.3">
      <c r="A60" s="11" t="e">
        <f>'כתב כמויות לקבלן'!#REF!</f>
        <v>#REF!</v>
      </c>
      <c r="B60" s="88" t="e">
        <f>'כתב כמויות לקבלן'!#REF!</f>
        <v>#REF!</v>
      </c>
      <c r="C60" s="63" t="e">
        <f>'כתב כמויות לקבלן'!#REF!</f>
        <v>#REF!</v>
      </c>
      <c r="D60" s="106" t="e">
        <f>'כתב כמויות לקבלן'!#REF!</f>
        <v>#REF!</v>
      </c>
      <c r="E60" s="100" t="e">
        <f>'כתב כמויות לקבלן'!#REF!</f>
        <v>#REF!</v>
      </c>
      <c r="F60" s="103" t="e">
        <f>'כתב כמויות לקבלן'!#REF!</f>
        <v>#REF!</v>
      </c>
      <c r="G60" s="61" t="e">
        <f>'כתב כמויות לקבלן'!#REF!</f>
        <v>#REF!</v>
      </c>
      <c r="H60" s="97"/>
      <c r="I60" s="96" t="e">
        <f t="shared" ref="I60:I65" si="49">H60*E60</f>
        <v>#REF!</v>
      </c>
      <c r="J60" s="95"/>
      <c r="K60" s="96" t="e">
        <f t="shared" ref="K60:K65" si="50">J60*G60</f>
        <v>#REF!</v>
      </c>
      <c r="L60" s="95"/>
      <c r="M60" s="96" t="e">
        <f t="shared" ref="M60:M65" si="51">L60*I60</f>
        <v>#REF!</v>
      </c>
      <c r="N60" s="95"/>
      <c r="O60" s="96" t="e">
        <f t="shared" ref="O60:O65" si="52">N60*K60</f>
        <v>#REF!</v>
      </c>
      <c r="P60" s="95"/>
      <c r="Q60" s="96" t="e">
        <f t="shared" ref="Q60:Q65" si="53">P60*M60</f>
        <v>#REF!</v>
      </c>
      <c r="R60" s="95"/>
      <c r="S60" s="96" t="e">
        <f t="shared" ref="S60:S65" si="54">R60*O60</f>
        <v>#REF!</v>
      </c>
      <c r="T60" s="95"/>
      <c r="U60" s="96" t="e">
        <f t="shared" ref="U60:U65" si="55">T60*Q60</f>
        <v>#REF!</v>
      </c>
      <c r="V60" s="95"/>
      <c r="W60" s="96" t="e">
        <f t="shared" ref="W60:W65" si="56">V60*S60</f>
        <v>#REF!</v>
      </c>
      <c r="X60" s="95"/>
      <c r="Y60" s="96" t="e">
        <f t="shared" ref="Y60:Y65" si="57">X60*U60</f>
        <v>#REF!</v>
      </c>
      <c r="Z60" s="95"/>
      <c r="AA60" s="96" t="e">
        <f t="shared" ref="AA60:AA65" si="58">Z60*W60</f>
        <v>#REF!</v>
      </c>
      <c r="AB60" s="96">
        <f t="shared" ref="AB60:AB65" si="59">L60+J60+H60+N60+P60+R60+T60+V60+X60+Z60</f>
        <v>0</v>
      </c>
      <c r="AC60" s="96" t="e">
        <f>I60+K60+M60+O60+Q60+S60+U60+W60+Y60+AA60</f>
        <v>#REF!</v>
      </c>
      <c r="AD60" s="96" t="e">
        <f>G60</f>
        <v>#REF!</v>
      </c>
      <c r="AE60" s="73" t="e">
        <f t="shared" ref="AE60:AE65" si="60">AD60-AC60</f>
        <v>#REF!</v>
      </c>
    </row>
    <row r="61" spans="1:31" ht="16.5" thickBot="1" x14ac:dyDescent="0.3">
      <c r="A61" s="11" t="e">
        <f>'כתב כמויות לקבלן'!#REF!</f>
        <v>#REF!</v>
      </c>
      <c r="B61" s="88" t="e">
        <f>'כתב כמויות לקבלן'!#REF!</f>
        <v>#REF!</v>
      </c>
      <c r="C61" s="63" t="e">
        <f>'כתב כמויות לקבלן'!#REF!</f>
        <v>#REF!</v>
      </c>
      <c r="D61" s="106" t="e">
        <f>'כתב כמויות לקבלן'!#REF!</f>
        <v>#REF!</v>
      </c>
      <c r="E61" s="100" t="e">
        <f>'כתב כמויות לקבלן'!#REF!</f>
        <v>#REF!</v>
      </c>
      <c r="F61" s="103" t="e">
        <f>'כתב כמויות לקבלן'!#REF!</f>
        <v>#REF!</v>
      </c>
      <c r="G61" s="61" t="e">
        <f>'כתב כמויות לקבלן'!#REF!</f>
        <v>#REF!</v>
      </c>
      <c r="H61" s="97"/>
      <c r="I61" s="96" t="e">
        <f t="shared" si="49"/>
        <v>#REF!</v>
      </c>
      <c r="J61" s="95"/>
      <c r="K61" s="96" t="e">
        <f t="shared" si="50"/>
        <v>#REF!</v>
      </c>
      <c r="L61" s="95"/>
      <c r="M61" s="96" t="e">
        <f t="shared" si="51"/>
        <v>#REF!</v>
      </c>
      <c r="N61" s="95"/>
      <c r="O61" s="96" t="e">
        <f t="shared" si="52"/>
        <v>#REF!</v>
      </c>
      <c r="P61" s="95"/>
      <c r="Q61" s="96" t="e">
        <f t="shared" si="53"/>
        <v>#REF!</v>
      </c>
      <c r="R61" s="95"/>
      <c r="S61" s="96" t="e">
        <f t="shared" si="54"/>
        <v>#REF!</v>
      </c>
      <c r="T61" s="95"/>
      <c r="U61" s="96" t="e">
        <f t="shared" si="55"/>
        <v>#REF!</v>
      </c>
      <c r="V61" s="95"/>
      <c r="W61" s="96" t="e">
        <f t="shared" si="56"/>
        <v>#REF!</v>
      </c>
      <c r="X61" s="95"/>
      <c r="Y61" s="96" t="e">
        <f t="shared" si="57"/>
        <v>#REF!</v>
      </c>
      <c r="Z61" s="95"/>
      <c r="AA61" s="96" t="e">
        <f t="shared" si="58"/>
        <v>#REF!</v>
      </c>
      <c r="AB61" s="96">
        <f t="shared" si="59"/>
        <v>0</v>
      </c>
      <c r="AC61" s="96" t="e">
        <f t="shared" ref="AC61:AC65" si="61">I61+K61+M61+O61+Q61+S61+U61+W61+Y61+AA61</f>
        <v>#REF!</v>
      </c>
      <c r="AD61" s="96" t="e">
        <f t="shared" ref="AD61:AD65" si="62">G61</f>
        <v>#REF!</v>
      </c>
      <c r="AE61" s="73" t="e">
        <f t="shared" si="60"/>
        <v>#REF!</v>
      </c>
    </row>
    <row r="62" spans="1:31" ht="16.5" thickBot="1" x14ac:dyDescent="0.3">
      <c r="A62" s="11" t="e">
        <f>'כתב כמויות לקבלן'!#REF!</f>
        <v>#REF!</v>
      </c>
      <c r="B62" s="88" t="e">
        <f>'כתב כמויות לקבלן'!#REF!</f>
        <v>#REF!</v>
      </c>
      <c r="C62" s="63" t="e">
        <f>'כתב כמויות לקבלן'!#REF!</f>
        <v>#REF!</v>
      </c>
      <c r="D62" s="106" t="e">
        <f>'כתב כמויות לקבלן'!#REF!</f>
        <v>#REF!</v>
      </c>
      <c r="E62" s="100" t="e">
        <f>'כתב כמויות לקבלן'!#REF!</f>
        <v>#REF!</v>
      </c>
      <c r="F62" s="103" t="e">
        <f>'כתב כמויות לקבלן'!#REF!</f>
        <v>#REF!</v>
      </c>
      <c r="G62" s="61" t="e">
        <f>'כתב כמויות לקבלן'!#REF!</f>
        <v>#REF!</v>
      </c>
      <c r="H62" s="97"/>
      <c r="I62" s="96" t="e">
        <f t="shared" si="49"/>
        <v>#REF!</v>
      </c>
      <c r="J62" s="95"/>
      <c r="K62" s="96" t="e">
        <f t="shared" si="50"/>
        <v>#REF!</v>
      </c>
      <c r="L62" s="95"/>
      <c r="M62" s="96" t="e">
        <f t="shared" si="51"/>
        <v>#REF!</v>
      </c>
      <c r="N62" s="95"/>
      <c r="O62" s="96" t="e">
        <f t="shared" si="52"/>
        <v>#REF!</v>
      </c>
      <c r="P62" s="95"/>
      <c r="Q62" s="96" t="e">
        <f t="shared" si="53"/>
        <v>#REF!</v>
      </c>
      <c r="R62" s="95"/>
      <c r="S62" s="96" t="e">
        <f t="shared" si="54"/>
        <v>#REF!</v>
      </c>
      <c r="T62" s="95"/>
      <c r="U62" s="96" t="e">
        <f t="shared" si="55"/>
        <v>#REF!</v>
      </c>
      <c r="V62" s="95"/>
      <c r="W62" s="96" t="e">
        <f t="shared" si="56"/>
        <v>#REF!</v>
      </c>
      <c r="X62" s="95"/>
      <c r="Y62" s="96" t="e">
        <f t="shared" si="57"/>
        <v>#REF!</v>
      </c>
      <c r="Z62" s="95"/>
      <c r="AA62" s="96" t="e">
        <f t="shared" si="58"/>
        <v>#REF!</v>
      </c>
      <c r="AB62" s="96">
        <f t="shared" si="59"/>
        <v>0</v>
      </c>
      <c r="AC62" s="96" t="e">
        <f t="shared" si="61"/>
        <v>#REF!</v>
      </c>
      <c r="AD62" s="96" t="e">
        <f t="shared" si="62"/>
        <v>#REF!</v>
      </c>
      <c r="AE62" s="73" t="e">
        <f t="shared" si="60"/>
        <v>#REF!</v>
      </c>
    </row>
    <row r="63" spans="1:31" ht="16.5" thickBot="1" x14ac:dyDescent="0.3">
      <c r="A63" s="11" t="e">
        <f>'כתב כמויות לקבלן'!#REF!</f>
        <v>#REF!</v>
      </c>
      <c r="B63" s="88" t="e">
        <f>'כתב כמויות לקבלן'!#REF!</f>
        <v>#REF!</v>
      </c>
      <c r="C63" s="63" t="e">
        <f>'כתב כמויות לקבלן'!#REF!</f>
        <v>#REF!</v>
      </c>
      <c r="D63" s="106" t="e">
        <f>'כתב כמויות לקבלן'!#REF!</f>
        <v>#REF!</v>
      </c>
      <c r="E63" s="100" t="e">
        <f>'כתב כמויות לקבלן'!#REF!</f>
        <v>#REF!</v>
      </c>
      <c r="F63" s="103" t="e">
        <f>'כתב כמויות לקבלן'!#REF!</f>
        <v>#REF!</v>
      </c>
      <c r="G63" s="61" t="e">
        <f>'כתב כמויות לקבלן'!#REF!</f>
        <v>#REF!</v>
      </c>
      <c r="H63" s="97"/>
      <c r="I63" s="96" t="e">
        <f t="shared" si="49"/>
        <v>#REF!</v>
      </c>
      <c r="J63" s="95"/>
      <c r="K63" s="96" t="e">
        <f t="shared" si="50"/>
        <v>#REF!</v>
      </c>
      <c r="L63" s="95"/>
      <c r="M63" s="96" t="e">
        <f t="shared" si="51"/>
        <v>#REF!</v>
      </c>
      <c r="N63" s="95"/>
      <c r="O63" s="96" t="e">
        <f t="shared" si="52"/>
        <v>#REF!</v>
      </c>
      <c r="P63" s="95"/>
      <c r="Q63" s="96" t="e">
        <f t="shared" si="53"/>
        <v>#REF!</v>
      </c>
      <c r="R63" s="95"/>
      <c r="S63" s="96" t="e">
        <f t="shared" si="54"/>
        <v>#REF!</v>
      </c>
      <c r="T63" s="95"/>
      <c r="U63" s="96" t="e">
        <f t="shared" si="55"/>
        <v>#REF!</v>
      </c>
      <c r="V63" s="95"/>
      <c r="W63" s="96" t="e">
        <f t="shared" si="56"/>
        <v>#REF!</v>
      </c>
      <c r="X63" s="95"/>
      <c r="Y63" s="96" t="e">
        <f t="shared" si="57"/>
        <v>#REF!</v>
      </c>
      <c r="Z63" s="95"/>
      <c r="AA63" s="96" t="e">
        <f t="shared" si="58"/>
        <v>#REF!</v>
      </c>
      <c r="AB63" s="96">
        <f t="shared" si="59"/>
        <v>0</v>
      </c>
      <c r="AC63" s="96" t="e">
        <f t="shared" si="61"/>
        <v>#REF!</v>
      </c>
      <c r="AD63" s="96" t="e">
        <f t="shared" si="62"/>
        <v>#REF!</v>
      </c>
      <c r="AE63" s="73" t="e">
        <f t="shared" si="60"/>
        <v>#REF!</v>
      </c>
    </row>
    <row r="64" spans="1:31" ht="16.5" thickBot="1" x14ac:dyDescent="0.3">
      <c r="A64" s="11" t="e">
        <f>'כתב כמויות לקבלן'!#REF!</f>
        <v>#REF!</v>
      </c>
      <c r="B64" s="88" t="e">
        <f>'כתב כמויות לקבלן'!#REF!</f>
        <v>#REF!</v>
      </c>
      <c r="C64" s="63" t="e">
        <f>'כתב כמויות לקבלן'!#REF!</f>
        <v>#REF!</v>
      </c>
      <c r="D64" s="106" t="e">
        <f>'כתב כמויות לקבלן'!#REF!</f>
        <v>#REF!</v>
      </c>
      <c r="E64" s="100" t="e">
        <f>'כתב כמויות לקבלן'!#REF!</f>
        <v>#REF!</v>
      </c>
      <c r="F64" s="103" t="e">
        <f>'כתב כמויות לקבלן'!#REF!</f>
        <v>#REF!</v>
      </c>
      <c r="G64" s="61" t="e">
        <f>'כתב כמויות לקבלן'!#REF!</f>
        <v>#REF!</v>
      </c>
      <c r="H64" s="97"/>
      <c r="I64" s="96" t="e">
        <f t="shared" si="49"/>
        <v>#REF!</v>
      </c>
      <c r="J64" s="95"/>
      <c r="K64" s="96" t="e">
        <f t="shared" si="50"/>
        <v>#REF!</v>
      </c>
      <c r="L64" s="95"/>
      <c r="M64" s="96" t="e">
        <f t="shared" si="51"/>
        <v>#REF!</v>
      </c>
      <c r="N64" s="95"/>
      <c r="O64" s="96" t="e">
        <f t="shared" si="52"/>
        <v>#REF!</v>
      </c>
      <c r="P64" s="95"/>
      <c r="Q64" s="96" t="e">
        <f t="shared" si="53"/>
        <v>#REF!</v>
      </c>
      <c r="R64" s="95"/>
      <c r="S64" s="96" t="e">
        <f t="shared" si="54"/>
        <v>#REF!</v>
      </c>
      <c r="T64" s="95"/>
      <c r="U64" s="96" t="e">
        <f t="shared" si="55"/>
        <v>#REF!</v>
      </c>
      <c r="V64" s="95"/>
      <c r="W64" s="96" t="e">
        <f t="shared" si="56"/>
        <v>#REF!</v>
      </c>
      <c r="X64" s="95"/>
      <c r="Y64" s="96" t="e">
        <f t="shared" si="57"/>
        <v>#REF!</v>
      </c>
      <c r="Z64" s="95"/>
      <c r="AA64" s="96" t="e">
        <f t="shared" si="58"/>
        <v>#REF!</v>
      </c>
      <c r="AB64" s="96">
        <f t="shared" si="59"/>
        <v>0</v>
      </c>
      <c r="AC64" s="96" t="e">
        <f t="shared" si="61"/>
        <v>#REF!</v>
      </c>
      <c r="AD64" s="96" t="e">
        <f t="shared" si="62"/>
        <v>#REF!</v>
      </c>
      <c r="AE64" s="73" t="e">
        <f t="shared" si="60"/>
        <v>#REF!</v>
      </c>
    </row>
    <row r="65" spans="1:31" ht="16.5" thickBot="1" x14ac:dyDescent="0.3">
      <c r="A65" s="11" t="e">
        <f>'כתב כמויות לקבלן'!#REF!</f>
        <v>#REF!</v>
      </c>
      <c r="B65" s="88" t="e">
        <f>'כתב כמויות לקבלן'!#REF!</f>
        <v>#REF!</v>
      </c>
      <c r="C65" s="63" t="e">
        <f>'כתב כמויות לקבלן'!#REF!</f>
        <v>#REF!</v>
      </c>
      <c r="D65" s="106" t="e">
        <f>'כתב כמויות לקבלן'!#REF!</f>
        <v>#REF!</v>
      </c>
      <c r="E65" s="100" t="e">
        <f>'כתב כמויות לקבלן'!#REF!</f>
        <v>#REF!</v>
      </c>
      <c r="F65" s="103" t="e">
        <f>'כתב כמויות לקבלן'!#REF!</f>
        <v>#REF!</v>
      </c>
      <c r="G65" s="61" t="e">
        <f>'כתב כמויות לקבלן'!#REF!</f>
        <v>#REF!</v>
      </c>
      <c r="H65" s="97"/>
      <c r="I65" s="96" t="e">
        <f t="shared" si="49"/>
        <v>#REF!</v>
      </c>
      <c r="J65" s="95"/>
      <c r="K65" s="96" t="e">
        <f t="shared" si="50"/>
        <v>#REF!</v>
      </c>
      <c r="L65" s="95"/>
      <c r="M65" s="96" t="e">
        <f t="shared" si="51"/>
        <v>#REF!</v>
      </c>
      <c r="N65" s="95"/>
      <c r="O65" s="96" t="e">
        <f t="shared" si="52"/>
        <v>#REF!</v>
      </c>
      <c r="P65" s="95"/>
      <c r="Q65" s="96" t="e">
        <f t="shared" si="53"/>
        <v>#REF!</v>
      </c>
      <c r="R65" s="95"/>
      <c r="S65" s="96" t="e">
        <f t="shared" si="54"/>
        <v>#REF!</v>
      </c>
      <c r="T65" s="95"/>
      <c r="U65" s="96" t="e">
        <f t="shared" si="55"/>
        <v>#REF!</v>
      </c>
      <c r="V65" s="95"/>
      <c r="W65" s="96" t="e">
        <f t="shared" si="56"/>
        <v>#REF!</v>
      </c>
      <c r="X65" s="95"/>
      <c r="Y65" s="96" t="e">
        <f t="shared" si="57"/>
        <v>#REF!</v>
      </c>
      <c r="Z65" s="95"/>
      <c r="AA65" s="96" t="e">
        <f t="shared" si="58"/>
        <v>#REF!</v>
      </c>
      <c r="AB65" s="96">
        <f t="shared" si="59"/>
        <v>0</v>
      </c>
      <c r="AC65" s="96" t="e">
        <f t="shared" si="61"/>
        <v>#REF!</v>
      </c>
      <c r="AD65" s="96" t="e">
        <f t="shared" si="62"/>
        <v>#REF!</v>
      </c>
      <c r="AE65" s="73" t="e">
        <f t="shared" si="60"/>
        <v>#REF!</v>
      </c>
    </row>
    <row r="66" spans="1:31" ht="19.5" thickBot="1" x14ac:dyDescent="0.3">
      <c r="A66" s="47"/>
      <c r="B66" s="48" t="e">
        <f>'כתב כמויות לקבלן'!#REF!</f>
        <v>#REF!</v>
      </c>
      <c r="C66" s="49"/>
      <c r="D66" s="49"/>
      <c r="E66" s="50"/>
      <c r="F66" s="50"/>
      <c r="G66" s="39" t="e">
        <f>'כתב כמויות לקבלן'!#REF!</f>
        <v>#REF!</v>
      </c>
      <c r="H66" s="41">
        <f t="shared" ref="H66:AE66" si="63">SUM(H59:H65)</f>
        <v>0</v>
      </c>
      <c r="I66" s="41" t="e">
        <f t="shared" si="63"/>
        <v>#REF!</v>
      </c>
      <c r="J66" s="41">
        <f t="shared" si="63"/>
        <v>0</v>
      </c>
      <c r="K66" s="41" t="e">
        <f t="shared" si="63"/>
        <v>#REF!</v>
      </c>
      <c r="L66" s="41">
        <f t="shared" si="63"/>
        <v>0</v>
      </c>
      <c r="M66" s="43" t="e">
        <f t="shared" si="63"/>
        <v>#REF!</v>
      </c>
      <c r="N66" s="38">
        <f t="shared" si="63"/>
        <v>0</v>
      </c>
      <c r="O66" s="38" t="e">
        <f t="shared" si="63"/>
        <v>#REF!</v>
      </c>
      <c r="P66" s="38">
        <f t="shared" si="63"/>
        <v>0</v>
      </c>
      <c r="Q66" s="38" t="e">
        <f t="shared" si="63"/>
        <v>#REF!</v>
      </c>
      <c r="R66" s="38">
        <f t="shared" si="63"/>
        <v>0</v>
      </c>
      <c r="S66" s="38" t="e">
        <f t="shared" si="63"/>
        <v>#REF!</v>
      </c>
      <c r="T66" s="38">
        <f t="shared" si="63"/>
        <v>0</v>
      </c>
      <c r="U66" s="38" t="e">
        <f t="shared" si="63"/>
        <v>#REF!</v>
      </c>
      <c r="V66" s="38">
        <f t="shared" si="63"/>
        <v>0</v>
      </c>
      <c r="W66" s="38" t="e">
        <f t="shared" si="63"/>
        <v>#REF!</v>
      </c>
      <c r="X66" s="38">
        <f t="shared" si="63"/>
        <v>0</v>
      </c>
      <c r="Y66" s="38" t="e">
        <f t="shared" si="63"/>
        <v>#REF!</v>
      </c>
      <c r="Z66" s="38">
        <f t="shared" si="63"/>
        <v>0</v>
      </c>
      <c r="AA66" s="38" t="e">
        <f t="shared" si="63"/>
        <v>#REF!</v>
      </c>
      <c r="AB66" s="38">
        <f t="shared" si="63"/>
        <v>0</v>
      </c>
      <c r="AC66" s="43" t="e">
        <f t="shared" si="63"/>
        <v>#REF!</v>
      </c>
      <c r="AD66" s="38" t="e">
        <f t="shared" si="63"/>
        <v>#REF!</v>
      </c>
      <c r="AE66" s="74" t="e">
        <f t="shared" si="63"/>
        <v>#REF!</v>
      </c>
    </row>
    <row r="67" spans="1:31" ht="16.5" thickBot="1" x14ac:dyDescent="0.3">
      <c r="A67" s="113"/>
      <c r="B67" s="91" t="e">
        <f>'כתב כמויות לקבלן'!#REF!</f>
        <v>#REF!</v>
      </c>
      <c r="C67" s="120"/>
      <c r="D67" s="114"/>
      <c r="E67" s="114"/>
      <c r="F67" s="121"/>
      <c r="G67" s="122" t="e">
        <f>'כתב כמויות לקבלן'!#REF!</f>
        <v>#REF!</v>
      </c>
    </row>
    <row r="68" spans="1:31" ht="19.5" thickBot="1" x14ac:dyDescent="0.25">
      <c r="A68" s="47"/>
      <c r="B68" s="48" t="e">
        <f>'כתב כמויות לקבלן'!#REF!</f>
        <v>#REF!</v>
      </c>
      <c r="C68" s="62"/>
      <c r="D68" s="49"/>
      <c r="E68" s="50"/>
      <c r="F68" s="50"/>
      <c r="G68" s="39" t="e">
        <f>'כתב כמויות לקבלן'!#REF!</f>
        <v>#REF!</v>
      </c>
    </row>
    <row r="69" spans="1:31" ht="15.75" x14ac:dyDescent="0.2">
      <c r="A69" s="12"/>
      <c r="B69" s="12"/>
      <c r="C69" s="12"/>
      <c r="D69" s="12"/>
      <c r="E69" s="26"/>
      <c r="F69" s="26"/>
      <c r="G69" s="26"/>
    </row>
    <row r="70" spans="1:31" ht="16.5" thickBot="1" x14ac:dyDescent="0.25">
      <c r="A70" s="12"/>
      <c r="B70" s="12"/>
      <c r="C70" s="12"/>
      <c r="D70" s="12"/>
      <c r="E70" s="26"/>
      <c r="F70" s="26"/>
      <c r="G70" s="26"/>
    </row>
    <row r="71" spans="1:31" ht="16.5" thickBot="1" x14ac:dyDescent="0.25">
      <c r="A71" s="12"/>
      <c r="B71" s="57" t="str">
        <f>'כתב כמויות לקבלן'!B51</f>
        <v>ריכוז פרקים</v>
      </c>
      <c r="C71" s="56"/>
      <c r="D71" s="56"/>
      <c r="E71" s="55"/>
      <c r="F71" s="54"/>
      <c r="G71" s="82" t="str">
        <f>'כתב כמויות לקבלן'!G51</f>
        <v>סה"כ לאחר הנחה (₪)</v>
      </c>
    </row>
    <row r="72" spans="1:31" ht="15.75" x14ac:dyDescent="0.2">
      <c r="A72" s="12"/>
      <c r="B72" s="58" t="str">
        <f>'כתב כמויות לקבלן'!B52</f>
        <v xml:space="preserve">פרק מס' 1 </v>
      </c>
      <c r="C72" s="20"/>
      <c r="D72" s="20"/>
      <c r="E72" s="23"/>
      <c r="F72" s="30"/>
      <c r="G72" s="14">
        <f>'כתב כמויות לקבלן'!G52</f>
        <v>0</v>
      </c>
    </row>
    <row r="73" spans="1:31" ht="15.75" x14ac:dyDescent="0.2">
      <c r="A73" s="12"/>
      <c r="B73" s="59" t="e">
        <f>'כתב כמויות לקבלן'!#REF!</f>
        <v>#REF!</v>
      </c>
      <c r="C73" s="21"/>
      <c r="D73" s="21"/>
      <c r="E73" s="24"/>
      <c r="F73" s="31"/>
      <c r="G73" s="15" t="e">
        <f>'כתב כמויות לקבלן'!#REF!</f>
        <v>#REF!</v>
      </c>
    </row>
    <row r="74" spans="1:31" ht="15.75" x14ac:dyDescent="0.2">
      <c r="A74" s="12"/>
      <c r="B74" s="59" t="e">
        <f>'כתב כמויות לקבלן'!#REF!</f>
        <v>#REF!</v>
      </c>
      <c r="C74" s="21"/>
      <c r="D74" s="21"/>
      <c r="E74" s="24"/>
      <c r="F74" s="31"/>
      <c r="G74" s="15" t="e">
        <f>'כתב כמויות לקבלן'!#REF!</f>
        <v>#REF!</v>
      </c>
    </row>
    <row r="75" spans="1:31" ht="15.75" x14ac:dyDescent="0.2">
      <c r="A75" s="12"/>
      <c r="B75" s="59" t="e">
        <f>'כתב כמויות לקבלן'!#REF!</f>
        <v>#REF!</v>
      </c>
      <c r="C75" s="21"/>
      <c r="D75" s="21"/>
      <c r="E75" s="24"/>
      <c r="F75" s="31"/>
      <c r="G75" s="15" t="e">
        <f>'כתב כמויות לקבלן'!#REF!</f>
        <v>#REF!</v>
      </c>
    </row>
    <row r="76" spans="1:31" ht="16.5" thickBot="1" x14ac:dyDescent="0.25">
      <c r="A76" s="12"/>
      <c r="B76" s="59" t="e">
        <f>'כתב כמויות לקבלן'!#REF!</f>
        <v>#REF!</v>
      </c>
      <c r="C76" s="22"/>
      <c r="D76" s="22"/>
      <c r="E76" s="25"/>
      <c r="F76" s="32"/>
      <c r="G76" s="16" t="e">
        <f>'כתב כמויות לקבלן'!#REF!</f>
        <v>#REF!</v>
      </c>
    </row>
    <row r="77" spans="1:31" ht="19.5" thickBot="1" x14ac:dyDescent="0.25">
      <c r="A77" s="12"/>
      <c r="B77" s="89" t="e">
        <f>'כתב כמויות לקבלן'!#REF!</f>
        <v>#REF!</v>
      </c>
      <c r="C77" s="48"/>
      <c r="D77" s="49"/>
      <c r="E77" s="49"/>
      <c r="F77" s="50"/>
      <c r="G77" s="83" t="e">
        <f>'כתב כמויות לקבלן'!#REF!</f>
        <v>#REF!</v>
      </c>
    </row>
    <row r="78" spans="1:31" ht="15.75" x14ac:dyDescent="0.25">
      <c r="A78" s="12"/>
      <c r="B78" s="86" t="str">
        <f>'כתב כמויות לקבלן'!B60</f>
        <v>הנחה כללית</v>
      </c>
      <c r="C78" s="53"/>
      <c r="D78" s="102"/>
      <c r="E78" s="100"/>
      <c r="F78" s="103"/>
      <c r="G78" s="123">
        <f>'כתב כמויות לקבלן'!G60</f>
        <v>0</v>
      </c>
    </row>
    <row r="79" spans="1:31" ht="16.5" thickBot="1" x14ac:dyDescent="0.3">
      <c r="A79" s="12"/>
      <c r="B79" s="90" t="e">
        <f>'כתב כמויות לקבלן'!#REF!</f>
        <v>#REF!</v>
      </c>
      <c r="C79" s="78"/>
      <c r="D79" s="107"/>
      <c r="E79" s="108"/>
      <c r="F79" s="104"/>
      <c r="G79" s="124" t="e">
        <f>'כתב כמויות לקבלן'!#REF!</f>
        <v>#REF!</v>
      </c>
    </row>
    <row r="80" spans="1:31" ht="19.5" thickBot="1" x14ac:dyDescent="0.25">
      <c r="B80" s="98" t="str">
        <f>'כתב כמויות לקבלן'!B61</f>
        <v>סה"כ לפני מע"מ</v>
      </c>
      <c r="C80" s="49"/>
      <c r="D80" s="49"/>
      <c r="E80" s="50"/>
      <c r="F80" s="50"/>
      <c r="G80" s="39">
        <f>'כתב כמויות לקבלן'!G61</f>
        <v>0</v>
      </c>
    </row>
  </sheetData>
  <mergeCells count="60">
    <mergeCell ref="F7:G7"/>
    <mergeCell ref="T12:U12"/>
    <mergeCell ref="F8:G8"/>
    <mergeCell ref="F9:G9"/>
    <mergeCell ref="F10:G10"/>
    <mergeCell ref="F11:G11"/>
    <mergeCell ref="V12:W12"/>
    <mergeCell ref="X12:Y12"/>
    <mergeCell ref="Z12:AA12"/>
    <mergeCell ref="AB13:AD13"/>
    <mergeCell ref="H28:I28"/>
    <mergeCell ref="J28:K28"/>
    <mergeCell ref="L28:M28"/>
    <mergeCell ref="N28:O28"/>
    <mergeCell ref="P28:Q28"/>
    <mergeCell ref="R28:S28"/>
    <mergeCell ref="H12:I12"/>
    <mergeCell ref="J12:K12"/>
    <mergeCell ref="L12:M12"/>
    <mergeCell ref="N12:O12"/>
    <mergeCell ref="P12:Q12"/>
    <mergeCell ref="R12:S12"/>
    <mergeCell ref="H39:I39"/>
    <mergeCell ref="J39:K39"/>
    <mergeCell ref="L39:M39"/>
    <mergeCell ref="N39:O39"/>
    <mergeCell ref="P39:Q39"/>
    <mergeCell ref="Z39:AA39"/>
    <mergeCell ref="AB40:AD40"/>
    <mergeCell ref="T28:U28"/>
    <mergeCell ref="V28:W28"/>
    <mergeCell ref="X28:Y28"/>
    <mergeCell ref="Z28:AA28"/>
    <mergeCell ref="AB29:AD29"/>
    <mergeCell ref="R48:S48"/>
    <mergeCell ref="R39:S39"/>
    <mergeCell ref="T39:U39"/>
    <mergeCell ref="V39:W39"/>
    <mergeCell ref="X39:Y39"/>
    <mergeCell ref="H48:I48"/>
    <mergeCell ref="J48:K48"/>
    <mergeCell ref="L48:M48"/>
    <mergeCell ref="N48:O48"/>
    <mergeCell ref="P48:Q48"/>
    <mergeCell ref="H56:I56"/>
    <mergeCell ref="J56:K56"/>
    <mergeCell ref="L56:M56"/>
    <mergeCell ref="N56:O56"/>
    <mergeCell ref="P56:Q56"/>
    <mergeCell ref="AB57:AD57"/>
    <mergeCell ref="T48:U48"/>
    <mergeCell ref="V48:W48"/>
    <mergeCell ref="X48:Y48"/>
    <mergeCell ref="Z48:AA48"/>
    <mergeCell ref="AB49:AD49"/>
    <mergeCell ref="R56:S56"/>
    <mergeCell ref="T56:U56"/>
    <mergeCell ref="V56:W56"/>
    <mergeCell ref="X56:Y56"/>
    <mergeCell ref="Z56:AA56"/>
  </mergeCells>
  <conditionalFormatting sqref="E33:F33 E15:F15 E17:F17 E19:F19 E23:F23 E16 E18 E20 E22">
    <cfRule type="cellIs" dxfId="77" priority="132" operator="greaterThan">
      <formula>$E$15:$E$23&gt;0</formula>
    </cfRule>
  </conditionalFormatting>
  <conditionalFormatting sqref="E15:F20 E22:F23">
    <cfRule type="cellIs" dxfId="76" priority="133" operator="greaterThan">
      <formula>1</formula>
    </cfRule>
  </conditionalFormatting>
  <conditionalFormatting sqref="E31:F31">
    <cfRule type="cellIs" dxfId="75" priority="129" operator="greaterThan">
      <formula>$E$15:$E$23&gt;0</formula>
    </cfRule>
  </conditionalFormatting>
  <conditionalFormatting sqref="E31:F34">
    <cfRule type="cellIs" dxfId="74" priority="130" operator="greaterThan">
      <formula>1</formula>
    </cfRule>
  </conditionalFormatting>
  <conditionalFormatting sqref="E42:F42 E61:F61 E63:F64 E65 F16">
    <cfRule type="cellIs" dxfId="73" priority="126" operator="greaterThan">
      <formula>$E$15:$E$23&gt;0</formula>
    </cfRule>
    <cfRule type="cellIs" dxfId="72" priority="128" operator="greaterThan">
      <formula>1</formula>
    </cfRule>
  </conditionalFormatting>
  <conditionalFormatting sqref="E42:F43">
    <cfRule type="cellIs" dxfId="71" priority="127" operator="greaterThan">
      <formula>1</formula>
    </cfRule>
  </conditionalFormatting>
  <conditionalFormatting sqref="E51:F51">
    <cfRule type="cellIs" dxfId="70" priority="123" operator="greaterThan">
      <formula>$E$15:$E$23&gt;0</formula>
    </cfRule>
    <cfRule type="cellIs" dxfId="69" priority="125" operator="greaterThan">
      <formula>1</formula>
    </cfRule>
  </conditionalFormatting>
  <conditionalFormatting sqref="E51:F51">
    <cfRule type="cellIs" dxfId="68" priority="124" operator="greaterThan">
      <formula>1</formula>
    </cfRule>
  </conditionalFormatting>
  <conditionalFormatting sqref="E59:F59">
    <cfRule type="cellIs" dxfId="67" priority="120" operator="greaterThan">
      <formula>$E$15:$E$23&gt;0</formula>
    </cfRule>
    <cfRule type="cellIs" dxfId="66" priority="122" operator="greaterThan">
      <formula>1</formula>
    </cfRule>
  </conditionalFormatting>
  <conditionalFormatting sqref="E59:F65">
    <cfRule type="cellIs" dxfId="65" priority="121" operator="greaterThan">
      <formula>1</formula>
    </cfRule>
  </conditionalFormatting>
  <conditionalFormatting sqref="E15:E20 E22:E23">
    <cfRule type="cellIs" dxfId="64" priority="134" operator="greaterThanOrEqual">
      <formula>0</formula>
    </cfRule>
  </conditionalFormatting>
  <conditionalFormatting sqref="E31:E34 E42:E43 E51 E59:E65">
    <cfRule type="cellIs" dxfId="63" priority="131" operator="greaterThanOrEqual">
      <formula>0</formula>
    </cfRule>
  </conditionalFormatting>
  <conditionalFormatting sqref="F25">
    <cfRule type="cellIs" dxfId="62" priority="116" operator="greaterThan">
      <formula>1</formula>
    </cfRule>
  </conditionalFormatting>
  <conditionalFormatting sqref="E78:F79">
    <cfRule type="cellIs" dxfId="61" priority="99" operator="greaterThan">
      <formula>1</formula>
    </cfRule>
  </conditionalFormatting>
  <conditionalFormatting sqref="E78:E79">
    <cfRule type="cellIs" dxfId="60" priority="98" operator="greaterThan">
      <formula>$E$15:$E$23&gt;0</formula>
    </cfRule>
  </conditionalFormatting>
  <conditionalFormatting sqref="E78:E79">
    <cfRule type="cellIs" dxfId="59" priority="100" operator="greaterThanOrEqual">
      <formula>0</formula>
    </cfRule>
  </conditionalFormatting>
  <conditionalFormatting sqref="G78:G79">
    <cfRule type="cellIs" dxfId="58" priority="96" operator="greaterThan">
      <formula>$E$15:$E$23&gt;0</formula>
    </cfRule>
  </conditionalFormatting>
  <conditionalFormatting sqref="G78:G79">
    <cfRule type="cellIs" dxfId="57" priority="97" operator="greaterThan">
      <formula>1</formula>
    </cfRule>
  </conditionalFormatting>
  <conditionalFormatting sqref="G25">
    <cfRule type="cellIs" dxfId="56" priority="83" operator="greaterThan">
      <formula>$E$15:$E$23&gt;0</formula>
    </cfRule>
  </conditionalFormatting>
  <conditionalFormatting sqref="G25">
    <cfRule type="cellIs" dxfId="55" priority="84" operator="greaterThan">
      <formula>1</formula>
    </cfRule>
  </conditionalFormatting>
  <conditionalFormatting sqref="AE66 AE17:AE20 AE22:AE23">
    <cfRule type="cellIs" dxfId="54" priority="23" operator="lessThan">
      <formula>0</formula>
    </cfRule>
    <cfRule type="cellIs" dxfId="53" priority="24" operator="greaterThanOrEqual">
      <formula>0</formula>
    </cfRule>
  </conditionalFormatting>
  <conditionalFormatting sqref="AE15">
    <cfRule type="cellIs" dxfId="52" priority="81" operator="lessThan">
      <formula>0</formula>
    </cfRule>
    <cfRule type="cellIs" dxfId="51" priority="82" operator="greaterThanOrEqual">
      <formula>0</formula>
    </cfRule>
  </conditionalFormatting>
  <conditionalFormatting sqref="AE16">
    <cfRule type="cellIs" dxfId="50" priority="79" operator="lessThan">
      <formula>0</formula>
    </cfRule>
    <cfRule type="cellIs" dxfId="49" priority="80" operator="greaterThanOrEqual">
      <formula>0</formula>
    </cfRule>
  </conditionalFormatting>
  <conditionalFormatting sqref="AE24">
    <cfRule type="cellIs" dxfId="48" priority="71" operator="lessThan">
      <formula>0</formula>
    </cfRule>
    <cfRule type="cellIs" dxfId="47" priority="72" operator="greaterThanOrEqual">
      <formula>0</formula>
    </cfRule>
  </conditionalFormatting>
  <conditionalFormatting sqref="AE31">
    <cfRule type="cellIs" dxfId="46" priority="69" operator="lessThan">
      <formula>0</formula>
    </cfRule>
    <cfRule type="cellIs" dxfId="45" priority="70" operator="greaterThanOrEqual">
      <formula>0</formula>
    </cfRule>
  </conditionalFormatting>
  <conditionalFormatting sqref="AE32">
    <cfRule type="cellIs" dxfId="44" priority="67" operator="lessThan">
      <formula>0</formula>
    </cfRule>
    <cfRule type="cellIs" dxfId="43" priority="68" operator="greaterThanOrEqual">
      <formula>0</formula>
    </cfRule>
  </conditionalFormatting>
  <conditionalFormatting sqref="AE33">
    <cfRule type="cellIs" dxfId="42" priority="65" operator="lessThan">
      <formula>0</formula>
    </cfRule>
    <cfRule type="cellIs" dxfId="41" priority="66" operator="greaterThanOrEqual">
      <formula>0</formula>
    </cfRule>
  </conditionalFormatting>
  <conditionalFormatting sqref="AE34">
    <cfRule type="cellIs" dxfId="40" priority="63" operator="lessThan">
      <formula>0</formula>
    </cfRule>
    <cfRule type="cellIs" dxfId="39" priority="64" operator="greaterThanOrEqual">
      <formula>0</formula>
    </cfRule>
  </conditionalFormatting>
  <conditionalFormatting sqref="AE35">
    <cfRule type="cellIs" dxfId="38" priority="59" operator="lessThan">
      <formula>0</formula>
    </cfRule>
    <cfRule type="cellIs" dxfId="37" priority="60" operator="greaterThanOrEqual">
      <formula>0</formula>
    </cfRule>
  </conditionalFormatting>
  <conditionalFormatting sqref="AE42">
    <cfRule type="cellIs" dxfId="36" priority="57" operator="lessThan">
      <formula>0</formula>
    </cfRule>
    <cfRule type="cellIs" dxfId="35" priority="58" operator="greaterThanOrEqual">
      <formula>0</formula>
    </cfRule>
  </conditionalFormatting>
  <conditionalFormatting sqref="AE43">
    <cfRule type="cellIs" dxfId="34" priority="55" operator="lessThan">
      <formula>0</formula>
    </cfRule>
    <cfRule type="cellIs" dxfId="33" priority="56" operator="greaterThanOrEqual">
      <formula>0</formula>
    </cfRule>
  </conditionalFormatting>
  <conditionalFormatting sqref="AE44">
    <cfRule type="cellIs" dxfId="32" priority="47" operator="lessThan">
      <formula>0</formula>
    </cfRule>
    <cfRule type="cellIs" dxfId="31" priority="48" operator="greaterThanOrEqual">
      <formula>0</formula>
    </cfRule>
  </conditionalFormatting>
  <conditionalFormatting sqref="AE51">
    <cfRule type="cellIs" dxfId="30" priority="45" operator="lessThan">
      <formula>0</formula>
    </cfRule>
    <cfRule type="cellIs" dxfId="29" priority="46" operator="greaterThanOrEqual">
      <formula>0</formula>
    </cfRule>
  </conditionalFormatting>
  <conditionalFormatting sqref="AE52">
    <cfRule type="cellIs" dxfId="28" priority="35" operator="lessThan">
      <formula>0</formula>
    </cfRule>
    <cfRule type="cellIs" dxfId="27" priority="36" operator="greaterThanOrEqual">
      <formula>0</formula>
    </cfRule>
  </conditionalFormatting>
  <conditionalFormatting sqref="AE59">
    <cfRule type="cellIs" dxfId="26" priority="33" operator="lessThan">
      <formula>0</formula>
    </cfRule>
    <cfRule type="cellIs" dxfId="25" priority="34" operator="greaterThanOrEqual">
      <formula>0</formula>
    </cfRule>
  </conditionalFormatting>
  <conditionalFormatting sqref="AE60">
    <cfRule type="cellIs" dxfId="24" priority="31" operator="lessThan">
      <formula>0</formula>
    </cfRule>
    <cfRule type="cellIs" dxfId="23" priority="32" operator="greaterThanOrEqual">
      <formula>0</formula>
    </cfRule>
  </conditionalFormatting>
  <conditionalFormatting sqref="AE61">
    <cfRule type="cellIs" dxfId="22" priority="29" operator="lessThan">
      <formula>0</formula>
    </cfRule>
    <cfRule type="cellIs" dxfId="21" priority="30" operator="greaterThanOrEqual">
      <formula>0</formula>
    </cfRule>
  </conditionalFormatting>
  <conditionalFormatting sqref="AE62">
    <cfRule type="cellIs" dxfId="20" priority="27" operator="lessThan">
      <formula>0</formula>
    </cfRule>
    <cfRule type="cellIs" dxfId="19" priority="28" operator="greaterThanOrEqual">
      <formula>0</formula>
    </cfRule>
  </conditionalFormatting>
  <conditionalFormatting sqref="AE63:AE65">
    <cfRule type="cellIs" dxfId="18" priority="25" operator="lessThan">
      <formula>0</formula>
    </cfRule>
    <cfRule type="cellIs" dxfId="17" priority="26" operator="greaterThanOrEqual">
      <formula>0</formula>
    </cfRule>
  </conditionalFormatting>
  <conditionalFormatting sqref="F36">
    <cfRule type="cellIs" dxfId="16" priority="17" operator="greaterThan">
      <formula>1</formula>
    </cfRule>
  </conditionalFormatting>
  <conditionalFormatting sqref="G36">
    <cfRule type="cellIs" dxfId="15" priority="15" operator="greaterThan">
      <formula>$E$15:$E$23&gt;0</formula>
    </cfRule>
  </conditionalFormatting>
  <conditionalFormatting sqref="G36">
    <cfRule type="cellIs" dxfId="14" priority="16" operator="greaterThan">
      <formula>1</formula>
    </cfRule>
  </conditionalFormatting>
  <conditionalFormatting sqref="F45">
    <cfRule type="cellIs" dxfId="13" priority="14" operator="greaterThan">
      <formula>1</formula>
    </cfRule>
  </conditionalFormatting>
  <conditionalFormatting sqref="G45">
    <cfRule type="cellIs" dxfId="12" priority="12" operator="greaterThan">
      <formula>$E$15:$E$23&gt;0</formula>
    </cfRule>
  </conditionalFormatting>
  <conditionalFormatting sqref="G45">
    <cfRule type="cellIs" dxfId="11" priority="13" operator="greaterThan">
      <formula>1</formula>
    </cfRule>
  </conditionalFormatting>
  <conditionalFormatting sqref="F53">
    <cfRule type="cellIs" dxfId="10" priority="11" operator="greaterThan">
      <formula>1</formula>
    </cfRule>
  </conditionalFormatting>
  <conditionalFormatting sqref="G53">
    <cfRule type="cellIs" dxfId="9" priority="9" operator="greaterThan">
      <formula>$E$15:$E$23&gt;0</formula>
    </cfRule>
  </conditionalFormatting>
  <conditionalFormatting sqref="G53">
    <cfRule type="cellIs" dxfId="8" priority="10" operator="greaterThan">
      <formula>1</formula>
    </cfRule>
  </conditionalFormatting>
  <conditionalFormatting sqref="F67">
    <cfRule type="cellIs" dxfId="7" priority="8" operator="greaterThan">
      <formula>1</formula>
    </cfRule>
  </conditionalFormatting>
  <conditionalFormatting sqref="G67">
    <cfRule type="cellIs" dxfId="6" priority="6" operator="greaterThan">
      <formula>$E$15:$E$23&gt;0</formula>
    </cfRule>
  </conditionalFormatting>
  <conditionalFormatting sqref="G67">
    <cfRule type="cellIs" dxfId="5" priority="7" operator="greaterThan">
      <formula>1</formula>
    </cfRule>
  </conditionalFormatting>
  <conditionalFormatting sqref="E21">
    <cfRule type="cellIs" dxfId="4" priority="3" operator="greaterThan">
      <formula>$E$15:$E$23&gt;0</formula>
    </cfRule>
  </conditionalFormatting>
  <conditionalFormatting sqref="E21:F21">
    <cfRule type="cellIs" dxfId="3" priority="4" operator="greaterThan">
      <formula>1</formula>
    </cfRule>
  </conditionalFormatting>
  <conditionalFormatting sqref="E21">
    <cfRule type="cellIs" dxfId="2" priority="5" operator="greaterThanOrEqual">
      <formula>0</formula>
    </cfRule>
  </conditionalFormatting>
  <conditionalFormatting sqref="AE21">
    <cfRule type="cellIs" dxfId="1" priority="1" operator="lessThan">
      <formula>0</formula>
    </cfRule>
    <cfRule type="cellIs" dxfId="0" priority="2" operator="greaterThanOrEqual">
      <formula>0</formula>
    </cfRule>
  </conditionalFormatting>
  <pageMargins left="0.7" right="0.7" top="0.75" bottom="0.75" header="0.3" footer="0.3"/>
  <pageSetup paperSize="9" orientation="portrait" horizontalDpi="300" verticalDpi="300" r:id="rId1"/>
  <ignoredErrors>
    <ignoredError sqref="F7:G11 B7:B10 G67 G53 G45 G36 G78 E31:F34 E42:F43 E51:F51 E59:F65 E22:F23 E15:F2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0"/>
  <sheetViews>
    <sheetView rightToLeft="1" workbookViewId="0">
      <selection activeCell="E14" sqref="E14"/>
    </sheetView>
  </sheetViews>
  <sheetFormatPr defaultRowHeight="14.25" x14ac:dyDescent="0.2"/>
  <cols>
    <col min="2" max="2" width="17.125" bestFit="1" customWidth="1"/>
    <col min="3" max="3" width="13.875" customWidth="1"/>
    <col min="4" max="4" width="14.875" customWidth="1"/>
  </cols>
  <sheetData>
    <row r="2" spans="2:9" x14ac:dyDescent="0.2">
      <c r="C2" t="s">
        <v>12</v>
      </c>
      <c r="D2" t="s">
        <v>13</v>
      </c>
    </row>
    <row r="3" spans="2:9" x14ac:dyDescent="0.2">
      <c r="B3" t="s">
        <v>20</v>
      </c>
    </row>
    <row r="4" spans="2:9" x14ac:dyDescent="0.2">
      <c r="B4" t="s">
        <v>14</v>
      </c>
      <c r="C4" s="29" t="e">
        <f>'לשימוש פנימי'!$I$24</f>
        <v>#REF!</v>
      </c>
      <c r="D4" s="29" t="e">
        <f>'לשימוש פנימי'!$K$24</f>
        <v>#REF!</v>
      </c>
    </row>
    <row r="5" spans="2:9" x14ac:dyDescent="0.2">
      <c r="B5" t="s">
        <v>23</v>
      </c>
      <c r="C5" s="36">
        <v>0.05</v>
      </c>
      <c r="D5" s="36">
        <v>0.05</v>
      </c>
    </row>
    <row r="6" spans="2:9" x14ac:dyDescent="0.2">
      <c r="B6" t="s">
        <v>15</v>
      </c>
      <c r="C6" s="29" t="e">
        <f>C5*C4</f>
        <v>#REF!</v>
      </c>
      <c r="D6" s="29" t="e">
        <f>D5*D4</f>
        <v>#REF!</v>
      </c>
    </row>
    <row r="7" spans="2:9" x14ac:dyDescent="0.2">
      <c r="B7" t="s">
        <v>16</v>
      </c>
      <c r="C7" s="29"/>
      <c r="D7" s="29"/>
    </row>
    <row r="8" spans="2:9" x14ac:dyDescent="0.2">
      <c r="B8" t="s">
        <v>17</v>
      </c>
      <c r="C8" s="29"/>
      <c r="D8" s="29"/>
    </row>
    <row r="9" spans="2:9" ht="15" thickBot="1" x14ac:dyDescent="0.25">
      <c r="B9" t="s">
        <v>18</v>
      </c>
      <c r="C9" s="37" t="e">
        <f>C4-C6-C7-C8</f>
        <v>#REF!</v>
      </c>
      <c r="D9" s="37" t="e">
        <f t="shared" ref="D9:I9" si="0">D4-D6-D7-D8</f>
        <v>#REF!</v>
      </c>
      <c r="E9" s="37">
        <f t="shared" si="0"/>
        <v>0</v>
      </c>
      <c r="F9" s="37">
        <f t="shared" si="0"/>
        <v>0</v>
      </c>
      <c r="G9" s="37">
        <f t="shared" si="0"/>
        <v>0</v>
      </c>
      <c r="H9" s="37">
        <f t="shared" si="0"/>
        <v>0</v>
      </c>
      <c r="I9" s="37">
        <f t="shared" si="0"/>
        <v>0</v>
      </c>
    </row>
    <row r="10" spans="2:9" ht="1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1</vt:i4>
      </vt:variant>
    </vt:vector>
  </HeadingPairs>
  <TitlesOfParts>
    <vt:vector size="4" baseType="lpstr">
      <vt:lpstr>כתב כמויות לקבלן</vt:lpstr>
      <vt:lpstr>לשימוש פנימי</vt:lpstr>
      <vt:lpstr>מרכז שחרורים</vt:lpstr>
      <vt:lpstr>'כתב כמויות לקבלן'!WPrint_Area_W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2023-01-31T06:35:09Z</dcterms:modified>
</cp:coreProperties>
</file>